
<file path=[Content_Types].xml><?xml version="1.0" encoding="utf-8"?>
<Types xmlns="http://schemas.openxmlformats.org/package/2006/content-types">
  <Default Extension="bin" ContentType="application/vnd.openxmlformats-officedocument.spreadsheetml.printerSettings"/>
  <Default Extension="pn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defaultThemeVersion="202300"/>
  <mc:AlternateContent xmlns:mc="http://schemas.openxmlformats.org/markup-compatibility/2006">
    <mc:Choice Requires="x15">
      <x15ac:absPath xmlns:x15ac="http://schemas.microsoft.com/office/spreadsheetml/2010/11/ac" url="Z:\2026\03_Mar\Earnings Materials\"/>
    </mc:Choice>
  </mc:AlternateContent>
  <xr:revisionPtr revIDLastSave="0" documentId="13_ncr:1_{D0BB9194-6A66-4994-A351-E5201ED715D4}" xr6:coauthVersionLast="47" xr6:coauthVersionMax="47" xr10:uidLastSave="{00000000-0000-0000-0000-000000000000}"/>
  <bookViews>
    <workbookView xWindow="57480" yWindow="-120" windowWidth="29040" windowHeight="15720" tabRatio="500" xr2:uid="{00000000-000D-0000-FFFF-FFFF00000000}"/>
  </bookViews>
  <sheets>
    <sheet name="Cover" sheetId="1" r:id="rId1"/>
    <sheet name="Intro" sheetId="2" r:id="rId2"/>
    <sheet name="Sch. 1" sheetId="3" r:id="rId3"/>
    <sheet name="Sch. 2" sheetId="4" r:id="rId4"/>
    <sheet name="Sch. 3" sheetId="5" r:id="rId5"/>
    <sheet name="Sch. 4" sheetId="6" r:id="rId6"/>
    <sheet name="Sch. 5" sheetId="7" r:id="rId7"/>
    <sheet name="Sch. 6" sheetId="8" r:id="rId8"/>
    <sheet name="Sch. 7" sheetId="9" r:id="rId9"/>
    <sheet name="Sch. 8" sheetId="10" r:id="rId10"/>
    <sheet name="Sch. 9" sheetId="11" r:id="rId11"/>
  </sheets>
  <definedNames>
    <definedName name="_xlnm.Print_Area" localSheetId="0">Cover!$A$1:$M$37</definedName>
    <definedName name="_xlnm.Print_Area" localSheetId="1">Intro!$A$1:$P$43</definedName>
    <definedName name="_xlnm.Print_Area" localSheetId="2">'Sch. 1'!$A$1:$U$54</definedName>
    <definedName name="_xlnm.Print_Area" localSheetId="3">'Sch. 2'!$A$1:$Y$50</definedName>
    <definedName name="_xlnm.Print_Area" localSheetId="4">'Sch. 3'!$A$1:$R$48</definedName>
    <definedName name="_xlnm.Print_Area" localSheetId="5">'Sch. 4'!$A$1:$X$47</definedName>
    <definedName name="_xlnm.Print_Area" localSheetId="6">'Sch. 5'!$A$1:$S$39</definedName>
    <definedName name="_xlnm.Print_Area" localSheetId="7">'Sch. 6'!$A$1:$Y$50</definedName>
    <definedName name="_xlnm.Print_Area" localSheetId="8">'Sch. 7'!$A$1:$S$40</definedName>
    <definedName name="_xlnm.Print_Area" localSheetId="9">'Sch. 8'!$A$1:$Y$44</definedName>
    <definedName name="_xlnm.Print_Area" localSheetId="10">'Sch. 9'!$A$1:$Y$41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5" i="11" l="1"/>
  <c r="T35" i="11"/>
  <c r="T27" i="11"/>
  <c r="Q27" i="11"/>
  <c r="L27" i="11"/>
  <c r="H27" i="11"/>
  <c r="F27" i="11"/>
  <c r="Z15" i="11"/>
  <c r="X13" i="11"/>
  <c r="X11" i="11"/>
  <c r="X15" i="11"/>
  <c r="V15" i="11"/>
  <c r="Q15" i="11"/>
  <c r="L15" i="11"/>
  <c r="T15" i="11"/>
  <c r="H15" i="11"/>
  <c r="F15" i="11"/>
  <c r="T13" i="11"/>
  <c r="T11" i="11"/>
  <c r="Y27" i="9"/>
  <c r="U40" i="3"/>
  <c r="U48" i="3"/>
  <c r="Y23" i="9"/>
  <c r="Y25" i="9"/>
  <c r="Y33" i="10"/>
  <c r="W25" i="9"/>
  <c r="W33" i="10"/>
  <c r="U25" i="9"/>
  <c r="U33" i="10"/>
  <c r="P33" i="4"/>
  <c r="P27" i="9"/>
  <c r="P44" i="3"/>
  <c r="P23" i="9"/>
  <c r="P25" i="9"/>
  <c r="P33" i="10"/>
  <c r="K33" i="4"/>
  <c r="K27" i="9"/>
  <c r="K44" i="3"/>
  <c r="K23" i="9"/>
  <c r="K25" i="9"/>
  <c r="K33" i="10"/>
  <c r="S33" i="10"/>
  <c r="H25" i="9"/>
  <c r="H33" i="10"/>
  <c r="F25" i="9"/>
  <c r="F33" i="10"/>
  <c r="Y11" i="10"/>
  <c r="Y13" i="10"/>
  <c r="Y15" i="10"/>
  <c r="Y17" i="10"/>
  <c r="Y23" i="10"/>
  <c r="Y29" i="10"/>
  <c r="Y31" i="10"/>
  <c r="F11" i="10"/>
  <c r="H11" i="10"/>
  <c r="P11" i="10"/>
  <c r="K11" i="10"/>
  <c r="S11" i="10"/>
  <c r="U11" i="10"/>
  <c r="W11" i="10"/>
  <c r="F13" i="10"/>
  <c r="H13" i="10"/>
  <c r="P13" i="10"/>
  <c r="K13" i="10"/>
  <c r="S13" i="10"/>
  <c r="U13" i="10"/>
  <c r="W13" i="10"/>
  <c r="F15" i="10"/>
  <c r="H15" i="10"/>
  <c r="P15" i="10"/>
  <c r="K15" i="10"/>
  <c r="S15" i="10"/>
  <c r="U15" i="10"/>
  <c r="W15" i="10"/>
  <c r="F17" i="10"/>
  <c r="H17" i="10"/>
  <c r="P17" i="10"/>
  <c r="K17" i="10"/>
  <c r="S17" i="10"/>
  <c r="U17" i="10"/>
  <c r="W17" i="10"/>
  <c r="S19" i="10"/>
  <c r="W19" i="10"/>
  <c r="S21" i="10"/>
  <c r="U21" i="10"/>
  <c r="W21" i="10"/>
  <c r="W23" i="10"/>
  <c r="S25" i="10"/>
  <c r="W25" i="10"/>
  <c r="S27" i="10"/>
  <c r="W27" i="10"/>
  <c r="W29" i="10"/>
  <c r="W31" i="10"/>
  <c r="U23" i="10"/>
  <c r="U29" i="10"/>
  <c r="U31" i="10"/>
  <c r="S23" i="10"/>
  <c r="S29" i="10"/>
  <c r="S31" i="10"/>
  <c r="P23" i="10"/>
  <c r="P29" i="10"/>
  <c r="P31" i="10"/>
  <c r="K23" i="10"/>
  <c r="K29" i="10"/>
  <c r="K31" i="10"/>
  <c r="H23" i="10"/>
  <c r="H29" i="10"/>
  <c r="H31" i="10"/>
  <c r="F23" i="10"/>
  <c r="F29" i="10"/>
  <c r="F31" i="10"/>
  <c r="Y32" i="9"/>
  <c r="U32" i="9"/>
  <c r="P32" i="9"/>
  <c r="K32" i="9"/>
  <c r="H32" i="9"/>
  <c r="F32" i="9"/>
  <c r="S33" i="4"/>
  <c r="S27" i="9"/>
  <c r="S23" i="9"/>
  <c r="S25" i="9"/>
  <c r="Y17" i="9"/>
  <c r="P13" i="9"/>
  <c r="K13" i="9"/>
  <c r="S13" i="9"/>
  <c r="H13" i="9"/>
  <c r="F13" i="9"/>
  <c r="W13" i="9"/>
  <c r="U15" i="9"/>
  <c r="P15" i="9"/>
  <c r="K15" i="9"/>
  <c r="S15" i="9"/>
  <c r="H15" i="9"/>
  <c r="F15" i="9"/>
  <c r="W15" i="9"/>
  <c r="W17" i="9"/>
  <c r="U17" i="9"/>
  <c r="S17" i="9"/>
  <c r="P17" i="9"/>
  <c r="K17" i="9"/>
  <c r="H17" i="9"/>
  <c r="F17" i="9"/>
  <c r="Y19" i="8"/>
  <c r="Y43" i="8"/>
  <c r="Y47" i="8"/>
  <c r="S45" i="8"/>
  <c r="W45" i="8"/>
  <c r="S11" i="8"/>
  <c r="W11" i="8"/>
  <c r="S13" i="8"/>
  <c r="W13" i="8"/>
  <c r="S15" i="8"/>
  <c r="W15" i="8"/>
  <c r="S17" i="8"/>
  <c r="W17" i="8"/>
  <c r="W19" i="8"/>
  <c r="S21" i="8"/>
  <c r="W21" i="8"/>
  <c r="S25" i="8"/>
  <c r="W25" i="8"/>
  <c r="S27" i="8"/>
  <c r="W27" i="8"/>
  <c r="S29" i="8"/>
  <c r="W29" i="8"/>
  <c r="P31" i="8"/>
  <c r="K31" i="8"/>
  <c r="S31" i="8"/>
  <c r="W31" i="8"/>
  <c r="S33" i="8"/>
  <c r="W33" i="8"/>
  <c r="S35" i="8"/>
  <c r="W35" i="8"/>
  <c r="S37" i="8"/>
  <c r="W37" i="8"/>
  <c r="S39" i="8"/>
  <c r="W39" i="8"/>
  <c r="S41" i="8"/>
  <c r="W41" i="8"/>
  <c r="S23" i="8"/>
  <c r="W23" i="8"/>
  <c r="W43" i="8"/>
  <c r="W47" i="8"/>
  <c r="U19" i="8"/>
  <c r="U43" i="8"/>
  <c r="U47" i="8"/>
  <c r="S19" i="8"/>
  <c r="S43" i="8"/>
  <c r="S47" i="8"/>
  <c r="P19" i="8"/>
  <c r="P43" i="8"/>
  <c r="P47" i="8"/>
  <c r="K19" i="8"/>
  <c r="K43" i="8"/>
  <c r="K47" i="8"/>
  <c r="H19" i="8"/>
  <c r="H43" i="8"/>
  <c r="H47" i="8"/>
  <c r="F19" i="8"/>
  <c r="F43" i="8"/>
  <c r="F47" i="8"/>
  <c r="X17" i="7"/>
  <c r="X31" i="7"/>
  <c r="X33" i="7"/>
  <c r="R11" i="7"/>
  <c r="V11" i="7"/>
  <c r="R13" i="7"/>
  <c r="V13" i="7"/>
  <c r="R15" i="7"/>
  <c r="V15" i="7"/>
  <c r="V17" i="7"/>
  <c r="R25" i="7"/>
  <c r="V25" i="7"/>
  <c r="R27" i="7"/>
  <c r="V27" i="7"/>
  <c r="R29" i="7"/>
  <c r="V29" i="7"/>
  <c r="V31" i="7"/>
  <c r="V33" i="7"/>
  <c r="T17" i="7"/>
  <c r="T31" i="7"/>
  <c r="T33" i="7"/>
  <c r="O17" i="7"/>
  <c r="J17" i="7"/>
  <c r="R17" i="7"/>
  <c r="R31" i="7"/>
  <c r="R33" i="7"/>
  <c r="O31" i="7"/>
  <c r="O33" i="7"/>
  <c r="J31" i="7"/>
  <c r="J33" i="7"/>
  <c r="G17" i="7"/>
  <c r="G31" i="7"/>
  <c r="G33" i="7"/>
  <c r="E17" i="7"/>
  <c r="E31" i="7"/>
  <c r="E33" i="7"/>
  <c r="R39" i="6"/>
  <c r="X17" i="6"/>
  <c r="X31" i="6"/>
  <c r="X33" i="6"/>
  <c r="R11" i="6"/>
  <c r="V11" i="6"/>
  <c r="R13" i="6"/>
  <c r="V13" i="6"/>
  <c r="R15" i="6"/>
  <c r="V15" i="6"/>
  <c r="V17" i="6"/>
  <c r="R25" i="6"/>
  <c r="V25" i="6"/>
  <c r="R27" i="6"/>
  <c r="V27" i="6"/>
  <c r="R29" i="6"/>
  <c r="V29" i="6"/>
  <c r="V31" i="6"/>
  <c r="V33" i="6"/>
  <c r="T17" i="6"/>
  <c r="T31" i="6"/>
  <c r="T33" i="6"/>
  <c r="R17" i="6"/>
  <c r="R31" i="6"/>
  <c r="R33" i="6"/>
  <c r="O17" i="6"/>
  <c r="O31" i="6"/>
  <c r="O33" i="6"/>
  <c r="J17" i="6"/>
  <c r="J31" i="6"/>
  <c r="J33" i="6"/>
  <c r="G17" i="6"/>
  <c r="G31" i="6"/>
  <c r="G33" i="6"/>
  <c r="E17" i="6"/>
  <c r="E31" i="6"/>
  <c r="E33" i="6"/>
  <c r="X17" i="5"/>
  <c r="X31" i="5"/>
  <c r="X33" i="5"/>
  <c r="T17" i="5"/>
  <c r="T31" i="5"/>
  <c r="T33" i="5"/>
  <c r="J17" i="5"/>
  <c r="J31" i="5"/>
  <c r="J33" i="5"/>
  <c r="O17" i="5"/>
  <c r="O31" i="5"/>
  <c r="O33" i="5"/>
  <c r="R33" i="5"/>
  <c r="G17" i="5"/>
  <c r="G31" i="5"/>
  <c r="G33" i="5"/>
  <c r="E17" i="5"/>
  <c r="E31" i="5"/>
  <c r="E33" i="5"/>
  <c r="V33" i="5"/>
  <c r="R25" i="5"/>
  <c r="V25" i="5"/>
  <c r="R27" i="5"/>
  <c r="V27" i="5"/>
  <c r="R29" i="5"/>
  <c r="V29" i="5"/>
  <c r="V31" i="5"/>
  <c r="R31" i="5"/>
  <c r="R11" i="5"/>
  <c r="V11" i="5"/>
  <c r="R13" i="5"/>
  <c r="V13" i="5"/>
  <c r="R15" i="5"/>
  <c r="V15" i="5"/>
  <c r="V17" i="5"/>
  <c r="R17" i="5"/>
  <c r="U33" i="4"/>
  <c r="W31" i="4"/>
  <c r="S31" i="4"/>
  <c r="W29" i="4"/>
  <c r="W27" i="4"/>
  <c r="S27" i="4"/>
  <c r="Y19" i="4"/>
  <c r="W11" i="4"/>
  <c r="W13" i="4"/>
  <c r="W15" i="4"/>
  <c r="W17" i="4"/>
  <c r="W19" i="4"/>
  <c r="U19" i="4"/>
  <c r="S11" i="4"/>
  <c r="S13" i="4"/>
  <c r="S15" i="4"/>
  <c r="S17" i="4"/>
  <c r="S19" i="4"/>
  <c r="P19" i="4"/>
  <c r="K19" i="4"/>
  <c r="H19" i="4"/>
  <c r="F19" i="4"/>
  <c r="S40" i="3"/>
  <c r="S48" i="3"/>
  <c r="P40" i="3"/>
  <c r="P48" i="3"/>
  <c r="K40" i="3"/>
  <c r="K48" i="3"/>
  <c r="U46" i="3"/>
  <c r="S46" i="3"/>
  <c r="P46" i="3"/>
  <c r="K46" i="3"/>
  <c r="U44" i="3"/>
  <c r="S44" i="3"/>
  <c r="H40" i="3"/>
  <c r="F40" i="3"/>
  <c r="U19" i="3"/>
  <c r="U33" i="3"/>
  <c r="S19" i="3"/>
  <c r="S33" i="3"/>
  <c r="P19" i="3"/>
  <c r="P33" i="3"/>
  <c r="K19" i="3"/>
  <c r="K33" i="3"/>
  <c r="H19" i="3"/>
  <c r="H33" i="3"/>
  <c r="F19" i="3"/>
  <c r="F33" i="3"/>
</calcChain>
</file>

<file path=xl/sharedStrings.xml><?xml version="1.0" encoding="utf-8"?>
<sst xmlns="http://schemas.openxmlformats.org/spreadsheetml/2006/main" count="490" uniqueCount="153">
  <si>
    <t>March Quarter 2026
Trending Schedules</t>
  </si>
  <si>
    <t>Trending Schedules</t>
  </si>
  <si>
    <r>
      <rPr>
        <sz val="14"/>
        <color rgb="FF000000"/>
        <rFont val="Arial"/>
      </rPr>
      <t xml:space="preserve">
</t>
    </r>
    <r>
      <rPr>
        <sz val="14"/>
        <color rgb="FF000000"/>
        <rFont val="Arial"/>
      </rPr>
      <t>Information included in these schedules has been derived from information contained in our Quarterly Report on Form 10-Q for the first quarter of 2026, Current Report on Form 8-K filed with the Securities and Exchange Commission on April 8, 2026, 2025 Annual Report on Form 10-K, and Quarterly Report on Form 10-Q for the third quarter of 2025, as well as</t>
    </r>
    <r>
      <rPr>
        <sz val="14"/>
        <color rgb="FF000000"/>
        <rFont val="Arial"/>
      </rPr>
      <t xml:space="preserve"> the</t>
    </r>
    <r>
      <rPr>
        <sz val="14"/>
        <color rgb="FF000000"/>
        <rFont val="Arial"/>
      </rPr>
      <t xml:space="preserve"> Quarterly Reports on Form 10-Q</t>
    </r>
    <r>
      <rPr>
        <sz val="14"/>
        <color rgb="FF000000"/>
        <rFont val="Arial"/>
      </rPr>
      <t xml:space="preserve"> of our predecessor, </t>
    </r>
    <r>
      <rPr>
        <sz val="14"/>
        <color rgb="FF000000"/>
        <rFont val="Arial"/>
      </rPr>
      <t>Paramount Global</t>
    </r>
    <r>
      <rPr>
        <sz val="14"/>
        <color rgb="FF000000"/>
        <rFont val="Arial"/>
      </rPr>
      <t>,</t>
    </r>
    <r>
      <rPr>
        <sz val="14"/>
        <color rgb="FF000000"/>
        <rFont val="Arial"/>
      </rPr>
      <t xml:space="preserve"> for the first and second quarters of 2025. </t>
    </r>
    <r>
      <rPr>
        <sz val="14"/>
        <color rgb="FF000000"/>
        <rFont val="Arial"/>
      </rPr>
      <t xml:space="preserve">References to “we,” “us” and “our” refer to Paramount Skydance Corporation and its consolidated subsidiaries, unless the context otherwise requires.
</t>
    </r>
    <r>
      <rPr>
        <sz val="14"/>
        <color rgb="FF000000"/>
        <rFont val="Arial"/>
      </rPr>
      <t xml:space="preserve"> 
</t>
    </r>
    <r>
      <rPr>
        <sz val="14"/>
        <color rgb="FF000000"/>
        <rFont val="Arial"/>
      </rPr>
      <t xml:space="preserve">Beginning in 2026, we transitioned our reporting structure into three new segments: </t>
    </r>
    <r>
      <rPr>
        <i/>
        <sz val="14"/>
        <color rgb="FF000000"/>
        <rFont val="Arial"/>
      </rPr>
      <t>Studios</t>
    </r>
    <r>
      <rPr>
        <sz val="14"/>
        <color rgb="FF000000"/>
        <rFont val="Arial"/>
      </rPr>
      <t xml:space="preserve">, </t>
    </r>
    <r>
      <rPr>
        <i/>
        <sz val="14"/>
        <color rgb="FF000000"/>
        <rFont val="Arial"/>
      </rPr>
      <t>Direct-to-Consumer</t>
    </r>
    <r>
      <rPr>
        <sz val="14"/>
        <color rgb="FF000000"/>
        <rFont val="Arial"/>
      </rPr>
      <t xml:space="preserve">, and </t>
    </r>
    <r>
      <rPr>
        <i/>
        <sz val="14"/>
        <color rgb="FF000000"/>
        <rFont val="Arial"/>
      </rPr>
      <t>TV Media</t>
    </r>
    <r>
      <rPr>
        <sz val="14"/>
        <color rgb="FF000000"/>
        <rFont val="Arial"/>
      </rPr>
      <t xml:space="preserve">. </t>
    </r>
    <r>
      <rPr>
        <sz val="14"/>
        <color rgb="FF000000"/>
        <rFont val="Arial"/>
      </rPr>
      <t>In addition, we</t>
    </r>
    <r>
      <rPr>
        <sz val="14"/>
        <color rgb="FF000000"/>
        <rFont val="Arial"/>
      </rPr>
      <t xml:space="preserve"> updated our segment expense allocations to better reflect how we operate and make cost decisions across the business. Certain centralized costs that were previously allocated at the segment level are now reported within corporate expenses.</t>
    </r>
    <r>
      <rPr>
        <sz val="14"/>
        <color rgb="FF000000"/>
        <rFont val="Arial"/>
      </rPr>
      <t xml:space="preserve"> Segment results</t>
    </r>
    <r>
      <rPr>
        <sz val="14"/>
        <color rgb="FF000000"/>
        <rFont val="Arial"/>
      </rPr>
      <t xml:space="preserve"> for 2025</t>
    </r>
    <r>
      <rPr>
        <sz val="14"/>
        <color rgb="FF000000"/>
        <rFont val="Arial"/>
      </rPr>
      <t xml:space="preserve"> </t>
    </r>
    <r>
      <rPr>
        <sz val="14"/>
        <color rgb="FF000000"/>
        <rFont val="Arial"/>
      </rPr>
      <t xml:space="preserve">in these schedules have </t>
    </r>
    <r>
      <rPr>
        <sz val="14"/>
        <color rgb="FF000000"/>
        <rFont val="Arial"/>
      </rPr>
      <t>been recast</t>
    </r>
    <r>
      <rPr>
        <sz val="14"/>
        <color rgb="FF000000"/>
        <rFont val="Arial"/>
      </rPr>
      <t xml:space="preserve"> to reflect these changes.
</t>
    </r>
    <r>
      <rPr>
        <sz val="14"/>
        <color rgb="FF000000"/>
        <rFont val="Arial"/>
      </rPr>
      <t xml:space="preserve">
</t>
    </r>
    <r>
      <rPr>
        <sz val="14"/>
        <color rgb="FF000000"/>
        <rFont val="Arial"/>
      </rPr>
      <t xml:space="preserve">On August 7, 2025, Paramount Global and Skydance Media, LLC ("Skydance") became subsidiaries of Paramount Skydance Corporation (the “Skydance Transactions”). </t>
    </r>
    <r>
      <rPr>
        <sz val="14"/>
        <color rgb="FF000000"/>
        <rFont val="Arial"/>
      </rPr>
      <t xml:space="preserve">Our financial results are presented in two distinct periods to indicate the new basis of accounting established for Paramount Global’s net assets upon the closing of the Skydance Transactions. The periods prior to August 7, 2025 include only Paramount Global and are identified as “Predecessor”, and the periods beginning on August 7, 2025 reflect Paramount Skydance Corporation and are identified as “Successor”. For additional information, please refer to Note 1 of our Annual Report on Form 10-K for the year ended December 31, 2025.
</t>
    </r>
    <r>
      <rPr>
        <sz val="14"/>
        <color rgb="FF000000"/>
        <rFont val="Arial"/>
      </rPr>
      <t xml:space="preserve">
</t>
    </r>
    <r>
      <rPr>
        <sz val="14"/>
        <color rgb="FF000000"/>
        <rFont val="Arial"/>
      </rPr>
      <t>In addition, in order to help investors view our results in a manner consistent with our management we are including</t>
    </r>
    <r>
      <rPr>
        <sz val="14"/>
        <color rgb="FF000000"/>
        <rFont val="Arial"/>
      </rPr>
      <t xml:space="preserve"> </t>
    </r>
    <r>
      <rPr>
        <sz val="14"/>
        <color rgb="FF000000"/>
        <rFont val="Arial"/>
      </rPr>
      <t>supp</t>
    </r>
    <r>
      <rPr>
        <sz val="14"/>
        <color rgb="FF000000"/>
        <rFont val="Arial"/>
      </rPr>
      <t xml:space="preserve">lemental </t>
    </r>
    <r>
      <rPr>
        <sz val="14"/>
        <color rgb="FF000000"/>
        <rFont val="Arial"/>
      </rPr>
      <t>pro forma</t>
    </r>
    <r>
      <rPr>
        <sz val="14"/>
        <color rgb="FF000000"/>
        <rFont val="Arial"/>
      </rPr>
      <t xml:space="preserve"> revenues</t>
    </r>
    <r>
      <rPr>
        <sz val="14"/>
        <color rgb="FF000000"/>
        <rFont val="Arial"/>
      </rPr>
      <t xml:space="preserve"> and com</t>
    </r>
    <r>
      <rPr>
        <sz val="14"/>
        <color rgb="FF000000"/>
        <rFont val="Arial"/>
      </rPr>
      <t>bined</t>
    </r>
    <r>
      <rPr>
        <sz val="14"/>
        <color rgb="FF000000"/>
        <rFont val="Arial"/>
      </rPr>
      <t xml:space="preserve"> amounts for the third quarter </t>
    </r>
    <r>
      <rPr>
        <sz val="14"/>
        <color rgb="FF000000"/>
        <rFont val="Arial"/>
      </rPr>
      <t xml:space="preserve">and full year </t>
    </r>
    <r>
      <rPr>
        <sz val="14"/>
        <color rgb="FF000000"/>
        <rFont val="Arial"/>
      </rPr>
      <t>2025</t>
    </r>
    <r>
      <rPr>
        <sz val="14"/>
        <color rgb="FF000000"/>
        <rFont val="Arial"/>
      </rPr>
      <t>.</t>
    </r>
    <r>
      <rPr>
        <sz val="14"/>
        <color rgb="FF000000"/>
        <rFont val="Arial"/>
      </rPr>
      <t xml:space="preserve"> 
</t>
    </r>
    <r>
      <rPr>
        <sz val="14"/>
        <color rgb="FF000000"/>
        <rFont val="Arial"/>
      </rPr>
      <t xml:space="preserve">
</t>
    </r>
    <r>
      <rPr>
        <sz val="14"/>
        <color rgb="FF000000"/>
        <rFont val="Arial"/>
      </rPr>
      <t xml:space="preserve">These schedules contain certain financial measures that are not in accordance with accounting principles generally accepted in the United States of America (“GAAP”). </t>
    </r>
    <r>
      <rPr>
        <sz val="14"/>
        <color rgb="FF000000"/>
        <rFont val="Arial"/>
      </rPr>
      <t xml:space="preserve">As a result of the new accounting basis established upon the closing of the Skydance Transactions, the GAAP basis for our segment information for the Predecessor period is based on our previous segments. To provide information consistent with how management reviews results, the 2025 </t>
    </r>
    <r>
      <rPr>
        <sz val="14"/>
        <color rgb="FF000000"/>
        <rFont val="Arial"/>
      </rPr>
      <t>amounts</t>
    </r>
    <r>
      <rPr>
        <sz val="14"/>
        <color rgb="FF000000"/>
        <rFont val="Arial"/>
      </rPr>
      <t xml:space="preserve"> by segment</t>
    </r>
    <r>
      <rPr>
        <sz val="14"/>
        <color rgb="FF000000"/>
        <rFont val="Arial"/>
      </rPr>
      <t xml:space="preserve"> </t>
    </r>
    <r>
      <rPr>
        <sz val="14"/>
        <color rgb="FF000000"/>
        <rFont val="Arial"/>
      </rPr>
      <t>presented in these schedule</t>
    </r>
    <r>
      <rPr>
        <sz val="14"/>
        <color rgb="FF000000"/>
        <rFont val="Arial"/>
      </rPr>
      <t>s</t>
    </r>
    <r>
      <rPr>
        <sz val="14"/>
        <color rgb="FF000000"/>
        <rFont val="Arial"/>
      </rPr>
      <t xml:space="preserve"> in each of the Predecessor periods </t>
    </r>
    <r>
      <rPr>
        <sz val="14"/>
        <color rgb="FF000000"/>
        <rFont val="Arial"/>
      </rPr>
      <t xml:space="preserve">reflect amounts recast under the new segment presentation and therefore constitute a non‑GAAP presentation. </t>
    </r>
    <r>
      <rPr>
        <sz val="14"/>
        <color rgb="FF000000"/>
        <rFont val="Arial"/>
      </rPr>
      <t xml:space="preserve">Reconciliations from the historical segment presentation to the new segment presentation are provided in </t>
    </r>
    <r>
      <rPr>
        <i/>
        <sz val="14"/>
        <color rgb="FF000000"/>
        <rFont val="Arial"/>
      </rPr>
      <t>Supplemental Disclosures Regarding Non‑GAAP Financial Measures</t>
    </r>
    <r>
      <rPr>
        <i/>
        <sz val="14"/>
        <color rgb="FF000000"/>
        <rFont val="Arial"/>
      </rPr>
      <t xml:space="preserve"> </t>
    </r>
    <r>
      <rPr>
        <sz val="14"/>
        <color rgb="FF000000"/>
        <rFont val="Arial"/>
      </rPr>
      <t xml:space="preserve">in </t>
    </r>
    <r>
      <rPr>
        <sz val="14"/>
        <color rgb="FF000000"/>
        <rFont val="Arial"/>
      </rPr>
      <t xml:space="preserve">a letter to our shareholders </t>
    </r>
    <r>
      <rPr>
        <sz val="14"/>
        <color rgb="FF000000"/>
        <rFont val="Arial"/>
      </rPr>
      <t xml:space="preserve">for the </t>
    </r>
    <r>
      <rPr>
        <sz val="14"/>
        <color rgb="FF000000"/>
        <rFont val="Arial"/>
      </rPr>
      <t>f</t>
    </r>
    <r>
      <rPr>
        <sz val="14"/>
        <color rgb="FF000000"/>
        <rFont val="Arial"/>
      </rPr>
      <t xml:space="preserve">irst </t>
    </r>
    <r>
      <rPr>
        <sz val="14"/>
        <color rgb="FF000000"/>
        <rFont val="Arial"/>
      </rPr>
      <t>q</t>
    </r>
    <r>
      <rPr>
        <sz val="14"/>
        <color rgb="FF000000"/>
        <rFont val="Arial"/>
      </rPr>
      <t>uarter of 2026</t>
    </r>
    <r>
      <rPr>
        <sz val="14"/>
        <color rgb="FF000000"/>
        <rFont val="Arial"/>
      </rPr>
      <t xml:space="preserve">, </t>
    </r>
    <r>
      <rPr>
        <sz val="14"/>
        <color rgb="FF000000"/>
        <rFont val="Arial"/>
      </rPr>
      <t xml:space="preserve">which can be </t>
    </r>
    <r>
      <rPr>
        <sz val="14"/>
        <color rgb="FF000000"/>
        <rFont val="Arial"/>
      </rPr>
      <t>found on</t>
    </r>
    <r>
      <rPr>
        <sz val="14"/>
        <color rgb="FF000000"/>
        <rFont val="Arial"/>
      </rPr>
      <t xml:space="preserve"> the</t>
    </r>
    <r>
      <rPr>
        <sz val="14"/>
        <color rgb="FF000000"/>
        <rFont val="Arial"/>
      </rPr>
      <t xml:space="preserve"> </t>
    </r>
    <r>
      <rPr>
        <sz val="14"/>
        <color rgb="FF000000"/>
        <rFont val="Arial"/>
      </rPr>
      <t>Paramount Investors homepage</t>
    </r>
    <r>
      <rPr>
        <sz val="14"/>
        <color rgb="FF000000"/>
        <rFont val="Arial"/>
      </rPr>
      <t xml:space="preserve">. </t>
    </r>
    <r>
      <rPr>
        <sz val="14"/>
        <color rgb="FF000000"/>
        <rFont val="Arial"/>
      </rPr>
      <t xml:space="preserve">Other </t>
    </r>
    <r>
      <rPr>
        <sz val="14"/>
        <color rgb="FF000000"/>
        <rFont val="Arial"/>
      </rPr>
      <t>reconciliations of non-GAAP financial measures to the most directly comparable GAAP financial measures</t>
    </r>
    <r>
      <rPr>
        <sz val="14"/>
        <color rgb="FF000000"/>
        <rFont val="Arial"/>
      </rPr>
      <t xml:space="preserve"> are provided</t>
    </r>
    <r>
      <rPr>
        <sz val="14"/>
        <color rgb="FF000000"/>
        <rFont val="Arial"/>
      </rPr>
      <t xml:space="preserve"> in the body of these schedules.</t>
    </r>
  </si>
  <si>
    <t>TRENDING SCHEDULES</t>
  </si>
  <si>
    <t>Schedule 1</t>
  </si>
  <si>
    <t>Summarized Reported Results (GAAP)</t>
  </si>
  <si>
    <t>(unaudited; in millions, except per share amounts)</t>
  </si>
  <si>
    <t>Predecessor</t>
  </si>
  <si>
    <t>Successor</t>
  </si>
  <si>
    <t>Period</t>
  </si>
  <si>
    <t>Quarter</t>
  </si>
  <si>
    <t>3 Months</t>
  </si>
  <si>
    <t>Quarter Ended</t>
  </si>
  <si>
    <t>From</t>
  </si>
  <si>
    <t>Ended</t>
  </si>
  <si>
    <t xml:space="preserve">Ended </t>
  </si>
  <si>
    <t>7/1/25 - 8/6/25</t>
  </si>
  <si>
    <t>8/7/25 - 9/30/25</t>
  </si>
  <si>
    <t>12/31/25</t>
  </si>
  <si>
    <t>Advertising</t>
  </si>
  <si>
    <t>Affiliate and subscription</t>
  </si>
  <si>
    <t>Theatrical</t>
  </si>
  <si>
    <t>Licensing and other</t>
  </si>
  <si>
    <t>Revenues</t>
  </si>
  <si>
    <t>Expenses</t>
  </si>
  <si>
    <t>Programming charges</t>
  </si>
  <si>
    <t>Impairment charges</t>
  </si>
  <si>
    <t>Restructuring, transaction-related items, and 
   other corporate matters</t>
  </si>
  <si>
    <t>Gain on dispositions</t>
  </si>
  <si>
    <t>Depreciation and amortization</t>
  </si>
  <si>
    <t>Operating income (loss)</t>
  </si>
  <si>
    <t>Amounts attributable to Parent:</t>
  </si>
  <si>
    <t>Net earnings (loss) from continuing operations</t>
  </si>
  <si>
    <t>Discontinued operations, net of tax</t>
  </si>
  <si>
    <t>Net earnings (loss) attributable to Parent</t>
  </si>
  <si>
    <r>
      <rPr>
        <b/>
        <sz val="11"/>
        <color rgb="FF000A48"/>
        <rFont val="Arial"/>
      </rPr>
      <t xml:space="preserve">Diluted net earnings (loss) per share 
</t>
    </r>
    <r>
      <rPr>
        <b/>
        <sz val="11"/>
        <color rgb="FF000A48"/>
        <rFont val="Arial"/>
      </rPr>
      <t xml:space="preserve">   attributable to Parent:</t>
    </r>
    <r>
      <rPr>
        <b/>
        <vertAlign val="superscript"/>
        <sz val="11"/>
        <color rgb="FF000A48"/>
        <rFont val="Arial"/>
      </rPr>
      <t xml:space="preserve"> (1)</t>
    </r>
  </si>
  <si>
    <t>Continuing operations</t>
  </si>
  <si>
    <t>Discontinued operations</t>
  </si>
  <si>
    <r>
      <rPr>
        <b/>
        <sz val="11"/>
        <color rgb="FF000A48"/>
        <rFont val="Arial"/>
      </rPr>
      <t>D</t>
    </r>
    <r>
      <rPr>
        <b/>
        <sz val="11"/>
        <color rgb="FF000A48"/>
        <rFont val="Arial"/>
      </rPr>
      <t xml:space="preserve">iluted net earnings (loss) per common 
</t>
    </r>
    <r>
      <rPr>
        <b/>
        <sz val="11"/>
        <color rgb="FF000A48"/>
        <rFont val="Arial"/>
      </rPr>
      <t xml:space="preserve">   </t>
    </r>
    <r>
      <rPr>
        <b/>
        <sz val="11"/>
        <color rgb="FF000A48"/>
        <rFont val="Arial"/>
      </rPr>
      <t>share</t>
    </r>
    <r>
      <rPr>
        <b/>
        <sz val="11"/>
        <color rgb="FF000A48"/>
        <rFont val="Arial"/>
      </rPr>
      <t xml:space="preserve"> </t>
    </r>
    <r>
      <rPr>
        <b/>
        <sz val="11"/>
        <color rgb="FF000A48"/>
        <rFont val="Arial"/>
      </rPr>
      <t xml:space="preserve">attributable to Parent </t>
    </r>
    <r>
      <rPr>
        <b/>
        <vertAlign val="superscript"/>
        <sz val="11"/>
        <color rgb="FF000A48"/>
        <rFont val="Arial"/>
      </rPr>
      <t>(1)</t>
    </r>
  </si>
  <si>
    <t>Weighted average number of diluted shares
   outstanding</t>
  </si>
  <si>
    <t xml:space="preserve">(1) Refer to Schedule 7 for further details on the calculation of reported diluted net earnings (loss) per common share attributable to Parent (“Reported EPS”). </t>
  </si>
  <si>
    <t xml:space="preserve">                              Schedule 2</t>
  </si>
  <si>
    <t>Summarized Adjusted Results (Non-GAAP)</t>
  </si>
  <si>
    <r>
      <rPr>
        <b/>
        <sz val="11"/>
        <color rgb="FF000A48"/>
        <rFont val="Arial"/>
      </rPr>
      <t xml:space="preserve">Pro Forma </t>
    </r>
    <r>
      <rPr>
        <b/>
        <vertAlign val="superscript"/>
        <sz val="11"/>
        <color rgb="FF000A48"/>
        <rFont val="Arial"/>
      </rPr>
      <t>(1)</t>
    </r>
  </si>
  <si>
    <r>
      <rPr>
        <b/>
        <sz val="11"/>
        <color rgb="FF000A48"/>
        <rFont val="Arial"/>
      </rPr>
      <t xml:space="preserve">Pro Forma </t>
    </r>
    <r>
      <rPr>
        <b/>
        <vertAlign val="superscript"/>
        <sz val="11"/>
        <color rgb="FF000A48"/>
        <rFont val="Arial"/>
      </rPr>
      <t>(1)</t>
    </r>
  </si>
  <si>
    <t>12 Months</t>
  </si>
  <si>
    <r>
      <rPr>
        <b/>
        <sz val="11"/>
        <color rgb="FF000A48"/>
        <rFont val="Arial"/>
      </rPr>
      <t xml:space="preserve">Combined </t>
    </r>
    <r>
      <rPr>
        <b/>
        <vertAlign val="superscript"/>
        <sz val="11"/>
        <color rgb="FF000A48"/>
        <rFont val="Arial"/>
      </rPr>
      <t>(2)</t>
    </r>
  </si>
  <si>
    <r>
      <rPr>
        <b/>
        <sz val="11"/>
        <color rgb="FF000A48"/>
        <rFont val="Arial"/>
      </rPr>
      <t>C</t>
    </r>
    <r>
      <rPr>
        <b/>
        <sz val="11"/>
        <color rgb="FF000A48"/>
        <rFont val="Arial"/>
      </rPr>
      <t xml:space="preserve">ombined </t>
    </r>
    <r>
      <rPr>
        <b/>
        <vertAlign val="superscript"/>
        <sz val="11"/>
        <color rgb="FF000A48"/>
        <rFont val="Arial"/>
      </rPr>
      <t>(2)</t>
    </r>
  </si>
  <si>
    <t xml:space="preserve">Quarter </t>
  </si>
  <si>
    <t>Adjusted EBITDA</t>
  </si>
  <si>
    <t>Adjusted net earnings (loss) attributable to 
   Parent</t>
  </si>
  <si>
    <r>
      <rPr>
        <b/>
        <sz val="11"/>
        <color rgb="FF000A48"/>
        <rFont val="Arial"/>
      </rPr>
      <t xml:space="preserve">Adjusted </t>
    </r>
    <r>
      <rPr>
        <b/>
        <sz val="11"/>
        <color rgb="FF000A48"/>
        <rFont val="Arial"/>
      </rPr>
      <t>d</t>
    </r>
    <r>
      <rPr>
        <b/>
        <sz val="11"/>
        <color rgb="FF000A48"/>
        <rFont val="Arial"/>
      </rPr>
      <t xml:space="preserve">iluted net earnings (loss) per 
</t>
    </r>
    <r>
      <rPr>
        <b/>
        <sz val="11"/>
        <color rgb="FF000A48"/>
        <rFont val="Arial"/>
      </rPr>
      <t xml:space="preserve">   </t>
    </r>
    <r>
      <rPr>
        <b/>
        <sz val="11"/>
        <color rgb="FF000A48"/>
        <rFont val="Arial"/>
      </rPr>
      <t xml:space="preserve">common </t>
    </r>
    <r>
      <rPr>
        <b/>
        <sz val="11"/>
        <color rgb="FF000A48"/>
        <rFont val="Arial"/>
      </rPr>
      <t xml:space="preserve">share attributable to Parent </t>
    </r>
    <r>
      <rPr>
        <b/>
        <vertAlign val="superscript"/>
        <sz val="11"/>
        <color rgb="FF000A48"/>
        <rFont val="Arial"/>
      </rPr>
      <t>(1)</t>
    </r>
  </si>
  <si>
    <t>Weighted average number of diluted 
    shares outstanding</t>
  </si>
  <si>
    <t>n/a</t>
  </si>
  <si>
    <t xml:space="preserve">(3) Refer to Schedule 7 for further details on the calculation of Adjusted diluted EPS attributable to Parent (“Adjusted EPS”), including a reconciliation between Reported EPS and Adjusted EPS. </t>
  </si>
  <si>
    <t xml:space="preserve">     Schedule 3</t>
  </si>
  <si>
    <t>Studios Financial Results</t>
  </si>
  <si>
    <t>(unaudited; in millions)</t>
  </si>
  <si>
    <t xml:space="preserve">Licensing and other </t>
  </si>
  <si>
    <t xml:space="preserve">Revenues </t>
  </si>
  <si>
    <r>
      <rPr>
        <b/>
        <sz val="11"/>
        <color rgb="FF000A48"/>
        <rFont val="Arial"/>
      </rPr>
      <t xml:space="preserve">Combined </t>
    </r>
    <r>
      <rPr>
        <b/>
        <vertAlign val="superscript"/>
        <sz val="11"/>
        <color rgb="FF000A48"/>
        <rFont val="Arial"/>
      </rPr>
      <t>(2)</t>
    </r>
  </si>
  <si>
    <t>Content costs</t>
  </si>
  <si>
    <t xml:space="preserve">Advertising and marketing </t>
  </si>
  <si>
    <r>
      <rPr>
        <sz val="11"/>
        <color rgb="FF000A48"/>
        <rFont val="Arial"/>
      </rPr>
      <t xml:space="preserve">Other </t>
    </r>
    <r>
      <rPr>
        <vertAlign val="superscript"/>
        <sz val="11"/>
        <color rgb="FF000A48"/>
        <rFont val="Arial"/>
      </rPr>
      <t>(3)</t>
    </r>
  </si>
  <si>
    <t xml:space="preserve">(2) Combined amounts for the third quarter of 2025 and twelve months ended December 31, 2025 each reflect the combination of the Predecessor and Successor amounts during the period, which is 
      supplementally presented to help investors view these amounts in a manner consistent with our management. </t>
  </si>
  <si>
    <r>
      <rPr>
        <b/>
        <sz val="11"/>
        <color rgb="FF000000"/>
        <rFont val="Arial"/>
      </rPr>
      <t xml:space="preserve">     </t>
    </r>
    <r>
      <rPr>
        <b/>
        <sz val="11"/>
        <color rgb="FF000A48"/>
        <rFont val="Arial"/>
      </rPr>
      <t>Schedule 4</t>
    </r>
  </si>
  <si>
    <t>Direct-to-Consumer Financial Results</t>
  </si>
  <si>
    <r>
      <rPr>
        <b/>
        <sz val="11"/>
        <color rgb="FF000A48"/>
        <rFont val="Arial"/>
      </rPr>
      <t xml:space="preserve">Combined </t>
    </r>
    <r>
      <rPr>
        <b/>
        <vertAlign val="superscript"/>
        <sz val="11"/>
        <color rgb="FF000A48"/>
        <rFont val="Arial"/>
      </rPr>
      <t>(</t>
    </r>
    <r>
      <rPr>
        <b/>
        <vertAlign val="superscript"/>
        <sz val="11"/>
        <color rgb="FF000A48"/>
        <rFont val="Arial"/>
      </rPr>
      <t>1</t>
    </r>
    <r>
      <rPr>
        <b/>
        <vertAlign val="superscript"/>
        <sz val="11"/>
        <color rgb="FF000A48"/>
        <rFont val="Arial"/>
      </rPr>
      <t>)</t>
    </r>
  </si>
  <si>
    <r>
      <rPr>
        <b/>
        <sz val="11"/>
        <color rgb="FF000A48"/>
        <rFont val="Arial"/>
      </rPr>
      <t xml:space="preserve">Combined </t>
    </r>
    <r>
      <rPr>
        <b/>
        <vertAlign val="superscript"/>
        <sz val="11"/>
        <color rgb="FF000A48"/>
        <rFont val="Arial"/>
      </rPr>
      <t>(</t>
    </r>
    <r>
      <rPr>
        <b/>
        <vertAlign val="superscript"/>
        <sz val="11"/>
        <color rgb="FF000A48"/>
        <rFont val="Arial"/>
      </rPr>
      <t>1</t>
    </r>
    <r>
      <rPr>
        <b/>
        <vertAlign val="superscript"/>
        <sz val="11"/>
        <color rgb="FF000A48"/>
        <rFont val="Arial"/>
      </rPr>
      <t>)</t>
    </r>
  </si>
  <si>
    <r>
      <rPr>
        <sz val="11"/>
        <color rgb="FF000A48"/>
        <rFont val="Arial"/>
      </rPr>
      <t xml:space="preserve">Other </t>
    </r>
    <r>
      <rPr>
        <vertAlign val="superscript"/>
        <sz val="11"/>
        <color rgb="FF000A48"/>
        <rFont val="Arial"/>
      </rPr>
      <t>(</t>
    </r>
    <r>
      <rPr>
        <vertAlign val="superscript"/>
        <sz val="11"/>
        <color rgb="FF000A48"/>
        <rFont val="Arial"/>
      </rPr>
      <t>2</t>
    </r>
    <r>
      <rPr>
        <vertAlign val="superscript"/>
        <sz val="11"/>
        <color rgb="FF000A48"/>
        <rFont val="Arial"/>
      </rPr>
      <t>)</t>
    </r>
  </si>
  <si>
    <t>Paramount+ (Global)</t>
  </si>
  <si>
    <r>
      <rPr>
        <sz val="11"/>
        <color rgb="FF000A48"/>
        <rFont val="Arial"/>
      </rPr>
      <t xml:space="preserve">Subscribers </t>
    </r>
    <r>
      <rPr>
        <vertAlign val="superscript"/>
        <sz val="11"/>
        <color rgb="FF000A48"/>
        <rFont val="Arial"/>
      </rPr>
      <t>(</t>
    </r>
    <r>
      <rPr>
        <vertAlign val="superscript"/>
        <sz val="11"/>
        <color rgb="FF000A48"/>
        <rFont val="Arial"/>
      </rPr>
      <t>3</t>
    </r>
    <r>
      <rPr>
        <vertAlign val="superscript"/>
        <sz val="11"/>
        <color rgb="FF000A48"/>
        <rFont val="Arial"/>
      </rPr>
      <t>)</t>
    </r>
  </si>
  <si>
    <t xml:space="preserve">                         Schedule 5</t>
  </si>
  <si>
    <t>TV Media Financial Results</t>
  </si>
  <si>
    <t xml:space="preserve">     Schedule 6</t>
  </si>
  <si>
    <t>Reconciliation of Adjusted EBITDA (Non-GAAP)</t>
  </si>
  <si>
    <r>
      <rPr>
        <b/>
        <sz val="11"/>
        <color rgb="FF000A48"/>
        <rFont val="Arial"/>
      </rPr>
      <t xml:space="preserve">Combined </t>
    </r>
    <r>
      <rPr>
        <b/>
        <vertAlign val="superscript"/>
        <sz val="11"/>
        <color rgb="FF000A48"/>
        <rFont val="Arial"/>
      </rPr>
      <t>(1)</t>
    </r>
  </si>
  <si>
    <r>
      <rPr>
        <b/>
        <sz val="11"/>
        <color rgb="FF000A48"/>
        <rFont val="Arial"/>
      </rPr>
      <t xml:space="preserve">Combined </t>
    </r>
    <r>
      <rPr>
        <b/>
        <vertAlign val="superscript"/>
        <sz val="11"/>
        <color rgb="FF000A48"/>
        <rFont val="Arial"/>
      </rPr>
      <t>(1</t>
    </r>
    <r>
      <rPr>
        <b/>
        <vertAlign val="superscript"/>
        <sz val="11"/>
        <color rgb="FF000A48"/>
        <rFont val="Arial"/>
      </rPr>
      <t>)</t>
    </r>
  </si>
  <si>
    <t>Studios</t>
  </si>
  <si>
    <t>Direct-to-Consumer</t>
  </si>
  <si>
    <t>TV Media</t>
  </si>
  <si>
    <t>Corporate/Eliminations</t>
  </si>
  <si>
    <t>Stock-based compensation</t>
  </si>
  <si>
    <r>
      <rPr>
        <sz val="11"/>
        <color rgb="FF000A48"/>
        <rFont val="Arial"/>
      </rPr>
      <t xml:space="preserve">Programming charges </t>
    </r>
    <r>
      <rPr>
        <vertAlign val="superscript"/>
        <sz val="11"/>
        <color rgb="FF000A48"/>
        <rFont val="Arial"/>
      </rPr>
      <t>(2)</t>
    </r>
  </si>
  <si>
    <r>
      <rPr>
        <sz val="11"/>
        <color rgb="FF000A48"/>
        <rFont val="Arial"/>
      </rPr>
      <t xml:space="preserve">Impairment charges </t>
    </r>
    <r>
      <rPr>
        <vertAlign val="superscript"/>
        <sz val="11"/>
        <color rgb="FF000A48"/>
        <rFont val="Arial"/>
      </rPr>
      <t>(2)</t>
    </r>
  </si>
  <si>
    <r>
      <rPr>
        <sz val="11"/>
        <color rgb="FF000A48"/>
        <rFont val="Arial"/>
      </rPr>
      <t>Restructuring, transaction-related items, and</t>
    </r>
    <r>
      <rPr>
        <sz val="11"/>
        <color rgb="FF000A48"/>
        <rFont val="Arial"/>
      </rPr>
      <t xml:space="preserve"> </t>
    </r>
    <r>
      <rPr>
        <sz val="11"/>
        <color rgb="FF000A48"/>
        <rFont val="Arial"/>
      </rPr>
      <t xml:space="preserve">other corporate 
</t>
    </r>
    <r>
      <rPr>
        <sz val="11"/>
        <color rgb="FF000A48"/>
        <rFont val="Arial"/>
      </rPr>
      <t xml:space="preserve">    </t>
    </r>
    <r>
      <rPr>
        <sz val="11"/>
        <color rgb="FF000A48"/>
        <rFont val="Arial"/>
      </rPr>
      <t xml:space="preserve">matters </t>
    </r>
    <r>
      <rPr>
        <vertAlign val="superscript"/>
        <sz val="11"/>
        <color rgb="FF000A48"/>
        <rFont val="Arial"/>
      </rPr>
      <t>(2)</t>
    </r>
  </si>
  <si>
    <r>
      <rPr>
        <sz val="11"/>
        <color rgb="FF000A48"/>
        <rFont val="Arial"/>
      </rPr>
      <t xml:space="preserve">Gain on dispositions </t>
    </r>
    <r>
      <rPr>
        <vertAlign val="superscript"/>
        <sz val="11"/>
        <color rgb="FF000A48"/>
        <rFont val="Arial"/>
      </rPr>
      <t>(2)</t>
    </r>
  </si>
  <si>
    <t>Interest expense, net</t>
  </si>
  <si>
    <t>Loss from investment</t>
  </si>
  <si>
    <t>Other items, net</t>
  </si>
  <si>
    <t>(Provision for) benefit from income taxes</t>
  </si>
  <si>
    <t>Equity in loss of investee companies, net of tax</t>
  </si>
  <si>
    <t>Net earnings (loss) (Parent and noncontrolling interests)</t>
  </si>
  <si>
    <t>Net earnings attributable to noncontrolling interests</t>
  </si>
  <si>
    <t>(1) The third quarter of 2025 and twelve months ended December 31, 2025 each reflect the combination of the Predecessor and Successor amounts during the period, which is supplementally presented to help investors view these amounts in a 
      manner consistent with our management.</t>
  </si>
  <si>
    <t>(2) See Schedule 8 for a description of these items affecting comparability.</t>
  </si>
  <si>
    <t>Schedule 7</t>
  </si>
  <si>
    <t>Reconciliation of Adjusted Net Earnings (Loss) and Diluted EPS (Non-GAAP)</t>
  </si>
  <si>
    <r>
      <rPr>
        <b/>
        <sz val="11"/>
        <color rgb="FF000A48"/>
        <rFont val="Arial"/>
      </rPr>
      <t xml:space="preserve">Combined </t>
    </r>
    <r>
      <rPr>
        <b/>
        <vertAlign val="superscript"/>
        <sz val="11"/>
        <color rgb="FF000A48"/>
        <rFont val="Arial"/>
      </rPr>
      <t>(1)</t>
    </r>
  </si>
  <si>
    <t>Net earnings (loss) attributable to Parent:</t>
  </si>
  <si>
    <t>Reported net earnings (loss)</t>
  </si>
  <si>
    <r>
      <rPr>
        <sz val="11"/>
        <color rgb="FF000A48"/>
        <rFont val="Arial"/>
      </rPr>
      <t>Impact of adjustments on net earnings (loss)</t>
    </r>
    <r>
      <rPr>
        <sz val="11"/>
        <color rgb="FF000A48"/>
        <rFont val="Arial"/>
      </rPr>
      <t xml:space="preserve"> </t>
    </r>
    <r>
      <rPr>
        <vertAlign val="superscript"/>
        <sz val="11"/>
        <color rgb="FF000A48"/>
        <rFont val="Arial"/>
      </rPr>
      <t>(2)</t>
    </r>
  </si>
  <si>
    <t>Adjusted net earnings (loss)</t>
  </si>
  <si>
    <t>Per share information attributable to Parent:</t>
  </si>
  <si>
    <t xml:space="preserve">Reported diluted earnings (loss) per share  </t>
  </si>
  <si>
    <r>
      <rPr>
        <sz val="11"/>
        <color rgb="FF000A48"/>
        <rFont val="Arial"/>
      </rPr>
      <t xml:space="preserve">Impact of adjustments on diluted earnings (loss)
</t>
    </r>
    <r>
      <rPr>
        <sz val="11"/>
        <color rgb="FF000A48"/>
        <rFont val="Arial"/>
      </rPr>
      <t xml:space="preserve">    per share</t>
    </r>
    <r>
      <rPr>
        <sz val="11"/>
        <color rgb="FF000A48"/>
        <rFont val="Arial"/>
      </rPr>
      <t xml:space="preserve"> </t>
    </r>
    <r>
      <rPr>
        <vertAlign val="superscript"/>
        <sz val="11"/>
        <color rgb="FF000A48"/>
        <rFont val="Arial"/>
      </rPr>
      <t>(2)</t>
    </r>
  </si>
  <si>
    <t xml:space="preserve">Adjusted diluted EPS </t>
  </si>
  <si>
    <r>
      <rPr>
        <b/>
        <sz val="11"/>
        <color rgb="FF000A48"/>
        <rFont val="Arial"/>
      </rPr>
      <t xml:space="preserve">Weighted average number of diluted shares
</t>
    </r>
    <r>
      <rPr>
        <b/>
        <sz val="11"/>
        <color rgb="FF000A48"/>
        <rFont val="Arial"/>
      </rPr>
      <t xml:space="preserve">    outstanding, reported </t>
    </r>
    <r>
      <rPr>
        <b/>
        <vertAlign val="superscript"/>
        <sz val="11"/>
        <color rgb="FF000A48"/>
        <rFont val="Arial"/>
      </rPr>
      <t>(3)</t>
    </r>
  </si>
  <si>
    <t>Weighted average number of diluted shares
    outstanding, adjusted</t>
  </si>
  <si>
    <t>(2) See Schedule 8 for a description of items affecting comparability of net earnings (loss) and diluted EPS.</t>
  </si>
  <si>
    <t>(3) For periods when we reported a net loss the dilutive impact to shares for Reported EPS is excluded because it would be antidilutive.</t>
  </si>
  <si>
    <t>Schedule 8</t>
  </si>
  <si>
    <t>Items Affecting Comparability</t>
  </si>
  <si>
    <r>
      <rPr>
        <sz val="11"/>
        <color rgb="FF000A48"/>
        <rFont val="Arial"/>
      </rPr>
      <t xml:space="preserve">Impairment charges </t>
    </r>
    <r>
      <rPr>
        <vertAlign val="superscript"/>
        <sz val="11"/>
        <color rgb="FF000A48"/>
        <rFont val="Arial"/>
      </rPr>
      <t>(3)</t>
    </r>
  </si>
  <si>
    <r>
      <rPr>
        <sz val="11"/>
        <color rgb="FF000A48"/>
        <rFont val="Arial"/>
      </rPr>
      <t xml:space="preserve">Restructuring, transaction-related items, and 
</t>
    </r>
    <r>
      <rPr>
        <sz val="11"/>
        <color rgb="FF000A48"/>
        <rFont val="Arial"/>
      </rPr>
      <t xml:space="preserve">    other corporate matters </t>
    </r>
    <r>
      <rPr>
        <vertAlign val="superscript"/>
        <sz val="11"/>
        <color rgb="FF000A48"/>
        <rFont val="Arial"/>
      </rPr>
      <t>(4)</t>
    </r>
  </si>
  <si>
    <r>
      <rPr>
        <sz val="11"/>
        <color rgb="FF000A48"/>
        <rFont val="Arial"/>
      </rPr>
      <t>Gain</t>
    </r>
    <r>
      <rPr>
        <sz val="11"/>
        <color rgb="FF000A48"/>
        <rFont val="Arial"/>
      </rPr>
      <t xml:space="preserve"> on dispositions </t>
    </r>
    <r>
      <rPr>
        <vertAlign val="superscript"/>
        <sz val="11"/>
        <color rgb="FF000A48"/>
        <rFont val="Arial"/>
      </rPr>
      <t>(5)</t>
    </r>
  </si>
  <si>
    <t>Gain on extinguishment of debt</t>
  </si>
  <si>
    <r>
      <rPr>
        <sz val="11"/>
        <color rgb="FF000A48"/>
        <rFont val="Arial"/>
      </rPr>
      <t>Loss</t>
    </r>
    <r>
      <rPr>
        <sz val="11"/>
        <color rgb="FF000A48"/>
        <rFont val="Arial"/>
      </rPr>
      <t xml:space="preserve"> from investments </t>
    </r>
    <r>
      <rPr>
        <vertAlign val="superscript"/>
        <sz val="11"/>
        <color rgb="FF000A48"/>
        <rFont val="Arial"/>
      </rPr>
      <t>(6)</t>
    </r>
  </si>
  <si>
    <t>Impact of adjustments on earnings (loss)
    before income taxes</t>
  </si>
  <si>
    <r>
      <rPr>
        <sz val="11"/>
        <color rgb="FF000A48"/>
        <rFont val="Arial"/>
      </rPr>
      <t xml:space="preserve">Income tax impact of above items </t>
    </r>
    <r>
      <rPr>
        <vertAlign val="superscript"/>
        <sz val="11"/>
        <color rgb="FF000A48"/>
        <rFont val="Arial"/>
      </rPr>
      <t>(7)</t>
    </r>
  </si>
  <si>
    <r>
      <rPr>
        <sz val="11"/>
        <color rgb="FF000A48"/>
        <rFont val="Arial"/>
      </rPr>
      <t xml:space="preserve">Discrete tax items </t>
    </r>
    <r>
      <rPr>
        <vertAlign val="superscript"/>
        <sz val="11"/>
        <color rgb="FF000A48"/>
        <rFont val="Arial"/>
      </rPr>
      <t>(8)</t>
    </r>
  </si>
  <si>
    <t>Impact of adjustments on income taxes</t>
  </si>
  <si>
    <t>Impact of adjustments on net earnings (loss)
    attributable to Parent</t>
  </si>
  <si>
    <t>Impact of adjustments on diluted EPS 
    attributable to Parent</t>
  </si>
  <si>
    <t>(2) In the fourth quarter of 2025, we abandoned certain Skydance content, principally development projects, in connection with a review of our content portfolio following the closing of the Skydance Transactions.</t>
  </si>
  <si>
    <t>(3) The second quarter of 2025 reflects charges to reduce the carrying value of intangible assets to their fair value.</t>
  </si>
  <si>
    <t>(4) Reflects severance costs, lease impairments, transaction-related items, and other corporate matters.</t>
  </si>
  <si>
    <t xml:space="preserve">(5) Primarily reflects a gain recognized upon the disposition of a noncore business. </t>
  </si>
  <si>
    <t>(7) The tax impact has been calculated by applying the tax rates applicable to the adjustments presented.</t>
  </si>
  <si>
    <t>Schedule 9</t>
  </si>
  <si>
    <t>Free Cash Flow (Non-GAAP)</t>
  </si>
  <si>
    <t xml:space="preserve">Net cash flow provided by (used for) operating 
    activities </t>
  </si>
  <si>
    <t>Capital expenditures</t>
  </si>
  <si>
    <t>Free cash flow</t>
  </si>
  <si>
    <t>Debt</t>
  </si>
  <si>
    <t>Less: Cash and cash equivalents</t>
  </si>
  <si>
    <t>Net debt</t>
  </si>
  <si>
    <t>Supplemental Cash Flow Information</t>
  </si>
  <si>
    <r>
      <rPr>
        <sz val="11"/>
        <color rgb="FF000A48"/>
        <rFont val="Arial"/>
      </rPr>
      <t xml:space="preserve">Payments for restructuring, transaction-related 
</t>
    </r>
    <r>
      <rPr>
        <sz val="11"/>
        <color rgb="FF000A48"/>
        <rFont val="Arial"/>
      </rPr>
      <t xml:space="preserve">    items, and transformation initiatives </t>
    </r>
    <r>
      <rPr>
        <vertAlign val="superscript"/>
        <sz val="11"/>
        <color rgb="FF000A48"/>
        <rFont val="Arial"/>
      </rPr>
      <t>(2)</t>
    </r>
  </si>
  <si>
    <t xml:space="preserve">    </t>
  </si>
  <si>
    <t>(2) Free cash flow includes payments for restructuring, transaction-related items, and transformation initiatives, including the unification and evolution of systems and platforms, and migration to the cloud.</t>
  </si>
  <si>
    <t xml:space="preserve">(1)  Pro Forma Revenues for the third quarter of 2025 and twelve months ended December 31, 2025 include the below adjustments in the applicable Predecessor period, which represent Skydance revenues after the elimination 
       of intercompany revenues from Paramount Global. Pro Forma Revenues also reflect the combination of the Predecessor and Successor revenues during each of these periods. </t>
  </si>
  <si>
    <t xml:space="preserve">(2) Combined amounts for the third quarter of 2025 and twelve months ended December 31, 2025 each reflect the combination of the Predecessor and Successor amounts during the period, which is supplementally presented to 
       help investors view these amounts in a manner consistent with our management. </t>
  </si>
  <si>
    <t xml:space="preserve">(1) Pro Forma Revenues for the third quarter of 2025 and twelve months ended December 31, 2025 include the below adjustments in the applicable Predecessor period, which represent Skydance 
      revenues after the elimination of intercompany revenues from Paramount Global. Pro Forma Revenues also reflect the combination of the Predecessor and Successor revenues during each of 
      these periods. </t>
  </si>
  <si>
    <r>
      <t xml:space="preserve">(3) Other segment expenses for our </t>
    </r>
    <r>
      <rPr>
        <i/>
        <sz val="9"/>
        <color rgb="FF000A48"/>
        <rFont val="Arial"/>
      </rPr>
      <t>Studios</t>
    </r>
    <r>
      <rPr>
        <sz val="9"/>
        <color rgb="FF000A48"/>
        <rFont val="Arial"/>
      </rPr>
      <t xml:space="preserve"> segment include employee compensation; costs relating to the distribution of our content; costs for occupancy, technology, and professional services; and 
      other costs associated with our operations.</t>
    </r>
  </si>
  <si>
    <t>(6) Reflects fair value adjustments to our investments.</t>
  </si>
  <si>
    <t>(1) The third quarter of 2025 and twelve months ended December 31, 2025 each reflect the combination of the Predecessor and Successor amounts during the period, which is supplementally 
      presented to help investors view these amounts in a manner consistent with our management.</t>
  </si>
  <si>
    <r>
      <t xml:space="preserve">(2) Other segment expenses for our </t>
    </r>
    <r>
      <rPr>
        <i/>
        <sz val="9"/>
        <color rgb="FF000A48"/>
        <rFont val="Arial"/>
      </rPr>
      <t xml:space="preserve">Direct-to-Consumer </t>
    </r>
    <r>
      <rPr>
        <sz val="9"/>
        <color rgb="FF000A48"/>
        <rFont val="Arial"/>
      </rPr>
      <t>segment include employee compensation; revenue-sharing costs, including for third-party distribution; costs for occupancy, technology, and 
       professional services; and other costs associated with our operations.</t>
    </r>
  </si>
  <si>
    <t>(3)  Subscribers include customers who are registered for Paramount+, either directly through our owned and operated apps and websites, or through third-party distributors. Subscribers also include 
        customers who are provided with access through a subscription bundle with a domestic linear video streaming service (vMVPD) or an international third-party distributor. Our subscriber count 
        includes only paid subscriptions and reflects the number of subscribers as of the applicable period-end date.</t>
  </si>
  <si>
    <t>(1) The third quarter of 2025 and twelve months ended December 31, 2025 each reflect the combination of the Predecessor and Successor amounts during the period, which is supplementally presented 
       to help investors view these amounts in a manner consistent with our management.</t>
  </si>
  <si>
    <r>
      <t xml:space="preserve">(2) Other segment expenses for our </t>
    </r>
    <r>
      <rPr>
        <i/>
        <sz val="9"/>
        <color rgb="FF000A48"/>
        <rFont val="Arial"/>
      </rPr>
      <t>TV Media</t>
    </r>
    <r>
      <rPr>
        <sz val="9"/>
        <color rgb="FF000A48"/>
        <rFont val="Arial"/>
      </rPr>
      <t xml:space="preserve"> segment include employee compensation; revenue-sharing costs to television stations affiliated with the CBS Television Network; costs relating to the 
      distribution of our content; costs for research, occupancy, technology, and professional services; and other costs associated with our operations. </t>
    </r>
  </si>
  <si>
    <t>(1) The third quarter of 2025 and twelve months ended December 31, 2025 each reflect the combination of the Predecessor and Successor amounts during the period, which is supplementally presented to help investors view 
       these amounts in a manner consistent with our management.</t>
  </si>
  <si>
    <t xml:space="preserve">(8) Includes the net discrete tax expense or (benefit) related to valuation allowance changes, the establishment of a reserve for uncertain tax positions, the resolution of income tax matters, amounts realized in connection with 
      the filing of tax returns, and tax expense or (excess benefit) from the vesting of stock-based compensation awards, among others.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</si>
</sst>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m/d/yy"/>
    <numFmt numFmtId="165" formatCode="&quot;$&quot;* #,##0,,_);&quot;$&quot;* \(#,##0,,\);&quot;$&quot;* #,##0,,_);_(@_)"/>
    <numFmt numFmtId="166" formatCode="* #,##0,,;* \(#,##0,,\);* &quot;—&quot;;_(@_)"/>
    <numFmt numFmtId="167" formatCode="&quot;&quot;* #,##0,,_);&quot;&quot;* \(#,##0,,\);&quot;&quot;* #,##0,,_);_(@_)"/>
    <numFmt numFmtId="168" formatCode="&quot;$&quot;* #,##0.00_);&quot;$&quot;* \(#,##0.00\);&quot;$&quot;* &quot;—&quot;_);_(@_)"/>
    <numFmt numFmtId="169" formatCode="&quot;$&quot;* #,##0,,_);&quot;$&quot;* \(#,##0,,\);&quot;$&quot;* &quot;—&quot;_);_(@_)"/>
    <numFmt numFmtId="171" formatCode="&quot;&quot;* #,##0.0,,_);&quot;&quot;* \(#,##0.0,,\);&quot;&quot;* #,##0.0,,_);_(@_)"/>
    <numFmt numFmtId="173" formatCode="_(&quot;$&quot;* #,###.00_);_(&quot;$&quot;* \(#,###.00\);_(&quot;$&quot;* &quot;-&quot;??_);_(@_)"/>
    <numFmt numFmtId="174" formatCode="_(* #,###.00_);_(* \(#,###.00\);_(* &quot;-&quot;??_);_(@_)"/>
    <numFmt numFmtId="175" formatCode="&quot;$&quot;* #,##0,,;* \(#,##0,,\);&quot;$&quot;* &quot;—&quot;;_(@_)"/>
  </numFmts>
  <fonts count="30"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sz val="11"/>
      <color rgb="FF000000"/>
      <name val="Aptos Narrow"/>
    </font>
    <font>
      <b/>
      <sz val="24"/>
      <color rgb="FF000000"/>
      <name val="Arial"/>
    </font>
    <font>
      <sz val="11"/>
      <color rgb="FF000000"/>
      <name val="Arial"/>
    </font>
    <font>
      <sz val="16"/>
      <color rgb="FF000A48"/>
      <name val="Impact"/>
    </font>
    <font>
      <b/>
      <sz val="11"/>
      <color rgb="FF000A48"/>
      <name val="Arial"/>
    </font>
    <font>
      <sz val="12"/>
      <color rgb="FF000A48"/>
      <name val="Arial"/>
    </font>
    <font>
      <sz val="11"/>
      <color rgb="FF000A48"/>
      <name val="Arial"/>
    </font>
    <font>
      <sz val="9"/>
      <color rgb="FF000A48"/>
      <name val="Arial"/>
    </font>
    <font>
      <b/>
      <sz val="11"/>
      <color rgb="FF000A48"/>
      <name val="Aptos Narrow"/>
    </font>
    <font>
      <b/>
      <sz val="9"/>
      <color rgb="FF000A48"/>
      <name val="Arial"/>
    </font>
    <font>
      <b/>
      <sz val="11"/>
      <color rgb="FF000000"/>
      <name val="Arial"/>
    </font>
    <font>
      <b/>
      <sz val="9"/>
      <color rgb="FF000A48"/>
      <name val="Aptos Narrow"/>
    </font>
    <font>
      <b/>
      <u/>
      <sz val="11"/>
      <color rgb="FF000A48"/>
      <name val="Arial"/>
    </font>
    <font>
      <i/>
      <sz val="14"/>
      <color rgb="FF000000"/>
      <name val="Arial"/>
    </font>
    <font>
      <b/>
      <vertAlign val="superscript"/>
      <sz val="11"/>
      <color rgb="FF000A48"/>
      <name val="Arial"/>
    </font>
    <font>
      <vertAlign val="superscript"/>
      <sz val="11"/>
      <color rgb="FF000A48"/>
      <name val="Arial"/>
    </font>
    <font>
      <i/>
      <sz val="9"/>
      <color rgb="FF000A48"/>
      <name val="Arial"/>
    </font>
    <font>
      <sz val="11"/>
      <color rgb="FF000A48"/>
      <name val="Arial"/>
      <family val="2"/>
    </font>
    <font>
      <b/>
      <sz val="11"/>
      <color rgb="FF000A48"/>
      <name val="Arial"/>
      <family val="2"/>
    </font>
    <font>
      <b/>
      <sz val="11"/>
      <color rgb="FF000A48"/>
      <name val="Aptos Narrow"/>
      <family val="2"/>
    </font>
    <font>
      <sz val="9"/>
      <color rgb="FF000A48"/>
      <name val="Arial"/>
      <family val="2"/>
    </font>
    <font>
      <sz val="11"/>
      <color rgb="FF000000"/>
      <name val="Times New Roman"/>
      <family val="1"/>
    </font>
    <font>
      <sz val="10"/>
      <color rgb="FF000000"/>
      <name val="Arial"/>
      <family val="2"/>
    </font>
    <font>
      <sz val="11"/>
      <color rgb="FF000000"/>
      <name val="Arial"/>
      <family val="2"/>
    </font>
  </fonts>
  <fills count="3">
    <fill>
      <patternFill patternType="none"/>
    </fill>
    <fill>
      <patternFill patternType="gray125"/>
    </fill>
    <fill>
      <patternFill patternType="solid">
        <fgColor rgb="FFB8CCE4"/>
        <bgColor indexed="64"/>
      </patternFill>
    </fill>
  </fills>
  <borders count="46">
    <border>
      <left/>
      <right/>
      <top/>
      <bottom/>
      <diagonal/>
    </border>
    <border>
      <left style="thin">
        <color rgb="FF000000"/>
      </left>
      <right/>
      <top style="thin">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B8CCE4"/>
      </top>
      <bottom style="thin">
        <color rgb="FFB8CCE4"/>
      </bottom>
      <diagonal/>
    </border>
    <border>
      <left/>
      <right/>
      <top style="thin">
        <color rgb="FF0051BF"/>
      </top>
      <bottom/>
      <diagonal/>
    </border>
    <border>
      <left style="thin">
        <color rgb="FF000000"/>
      </left>
      <right style="thin">
        <color rgb="FF000000"/>
      </right>
      <top style="thin">
        <color rgb="FF0051BF"/>
      </top>
      <bottom style="thin">
        <color rgb="FFB8CCE4"/>
      </bottom>
      <diagonal/>
    </border>
    <border>
      <left/>
      <right/>
      <top style="thin">
        <color rgb="FF0051BF"/>
      </top>
      <bottom style="medium">
        <color rgb="FF0051BF"/>
      </bottom>
      <diagonal/>
    </border>
    <border>
      <left style="thin">
        <color rgb="FF000000"/>
      </left>
      <right style="thin">
        <color rgb="FF000000"/>
      </right>
      <top style="thin">
        <color rgb="FF0051BF"/>
      </top>
      <bottom style="medium">
        <color rgb="FF0051BF"/>
      </bottom>
      <diagonal/>
    </border>
    <border>
      <left style="thin">
        <color rgb="FF000000"/>
      </left>
      <right style="thin">
        <color rgb="FF000000"/>
      </right>
      <top/>
      <bottom/>
      <diagonal/>
    </border>
    <border>
      <left/>
      <right style="medium">
        <color rgb="FF000000"/>
      </right>
      <top style="thin">
        <color rgb="FF000000"/>
      </top>
      <bottom style="thin">
        <color rgb="FF000000"/>
      </bottom>
      <diagonal/>
    </border>
    <border>
      <left style="thin">
        <color rgb="FF000000"/>
      </left>
      <right/>
      <top/>
      <bottom/>
      <diagonal/>
    </border>
    <border>
      <left/>
      <right style="medium">
        <color rgb="FF000000"/>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style="thin">
        <color rgb="FF000000"/>
      </top>
      <bottom style="thin">
        <color rgb="FFB8CCE4"/>
      </bottom>
      <diagonal/>
    </border>
    <border>
      <left style="medium">
        <color rgb="FF000000"/>
      </left>
      <right/>
      <top/>
      <bottom/>
      <diagonal/>
    </border>
    <border>
      <left style="thin">
        <color rgb="FF000000"/>
      </left>
      <right style="thin">
        <color rgb="FF000000"/>
      </right>
      <top style="thin">
        <color rgb="FFB8CCE4"/>
      </top>
      <bottom style="thin">
        <color rgb="FF0051BF"/>
      </bottom>
      <diagonal/>
    </border>
    <border>
      <left/>
      <right/>
      <top style="medium">
        <color rgb="FF0051BF"/>
      </top>
      <bottom/>
      <diagonal/>
    </border>
    <border>
      <left style="thin">
        <color rgb="FF000000"/>
      </left>
      <right style="thin">
        <color rgb="FF000000"/>
      </right>
      <top style="medium">
        <color rgb="FF0051BF"/>
      </top>
      <bottom style="thin">
        <color rgb="FFB8CCE4"/>
      </bottom>
      <diagonal/>
    </border>
    <border>
      <left style="thin">
        <color rgb="FF000000"/>
      </left>
      <right style="thin">
        <color rgb="FF000000"/>
      </right>
      <top style="thin">
        <color rgb="FFB8CCE4"/>
      </top>
      <bottom/>
      <diagonal/>
    </border>
    <border>
      <left style="thin">
        <color rgb="FF000000"/>
      </left>
      <right style="thin">
        <color rgb="FF000000"/>
      </right>
      <top/>
      <bottom style="thin">
        <color rgb="FFB8CCE4"/>
      </bottom>
      <diagonal/>
    </border>
    <border>
      <left style="thin">
        <color rgb="FF000000"/>
      </left>
      <right style="thin">
        <color rgb="FF000000"/>
      </right>
      <top style="thin">
        <color rgb="FFB8CCE4"/>
      </top>
      <bottom style="thin">
        <color rgb="FF000000"/>
      </bottom>
      <diagonal/>
    </border>
    <border>
      <left/>
      <right style="thin">
        <color rgb="FF000000"/>
      </right>
      <top/>
      <bottom/>
      <diagonal/>
    </border>
    <border>
      <left/>
      <right style="medium">
        <color rgb="FF000000"/>
      </right>
      <top/>
      <bottom/>
      <diagonal/>
    </border>
    <border>
      <left style="thin">
        <color rgb="FF000000"/>
      </left>
      <right style="thin">
        <color rgb="FF000000"/>
      </right>
      <top style="medium">
        <color rgb="FF0051BF"/>
      </top>
      <bottom style="thin">
        <color rgb="FF000000"/>
      </bottom>
      <diagonal/>
    </border>
    <border>
      <left/>
      <right/>
      <top/>
      <bottom style="medium">
        <color rgb="FF0051BF"/>
      </bottom>
      <diagonal/>
    </border>
    <border>
      <left style="thin">
        <color rgb="FF000000"/>
      </left>
      <right style="thin">
        <color rgb="FF000000"/>
      </right>
      <top style="thin">
        <color rgb="FFB8CCE4"/>
      </top>
      <bottom style="medium">
        <color rgb="FF0051BF"/>
      </bottom>
      <diagonal/>
    </border>
    <border>
      <left/>
      <right/>
      <top/>
      <bottom style="thin">
        <color rgb="FF0051BF"/>
      </bottom>
      <diagonal/>
    </border>
    <border>
      <left/>
      <right/>
      <top style="thin">
        <color rgb="FF0051BF"/>
      </top>
      <bottom style="thin">
        <color rgb="FF0051BF"/>
      </bottom>
      <diagonal/>
    </border>
    <border>
      <left style="thin">
        <color rgb="FF000000"/>
      </left>
      <right style="thin">
        <color rgb="FF000000"/>
      </right>
      <top style="thin">
        <color rgb="FF0051BF"/>
      </top>
      <bottom style="thin">
        <color rgb="FF0051BF"/>
      </bottom>
      <diagonal/>
    </border>
    <border>
      <left style="thin">
        <color rgb="FFB8CCE4"/>
      </left>
      <right/>
      <top style="thin">
        <color rgb="FF000000"/>
      </top>
      <bottom style="thin">
        <color rgb="FF000000"/>
      </bottom>
      <diagonal/>
    </border>
    <border>
      <left style="thin">
        <color rgb="FF000000"/>
      </left>
      <right/>
      <top style="thin">
        <color rgb="FF000000"/>
      </top>
      <bottom style="thin">
        <color rgb="FF0051BF"/>
      </bottom>
      <diagonal/>
    </border>
    <border>
      <left/>
      <right/>
      <top style="thin">
        <color rgb="FF000000"/>
      </top>
      <bottom style="thin">
        <color rgb="FF0051BF"/>
      </bottom>
      <diagonal/>
    </border>
    <border>
      <left style="thin">
        <color rgb="FF000000"/>
      </left>
      <right style="thin">
        <color rgb="FF000000"/>
      </right>
      <top style="thin">
        <color rgb="FF000000"/>
      </top>
      <bottom style="thin">
        <color rgb="FF0051BF"/>
      </bottom>
      <diagonal/>
    </border>
    <border>
      <left style="thin">
        <color rgb="FF000000"/>
      </left>
      <right style="medium">
        <color rgb="FF000000"/>
      </right>
      <top/>
      <bottom/>
      <diagonal/>
    </border>
    <border>
      <left style="medium">
        <color rgb="FF000000"/>
      </left>
      <right style="thin">
        <color rgb="FF000000"/>
      </right>
      <top/>
      <bottom/>
      <diagonal/>
    </border>
    <border>
      <left/>
      <right style="thin">
        <color rgb="FFB8CCE4"/>
      </right>
      <top style="thin">
        <color rgb="FF000000"/>
      </top>
      <bottom style="thin">
        <color rgb="FF000000"/>
      </bottom>
      <diagonal/>
    </border>
    <border>
      <left style="thin">
        <color rgb="FFB8CCE4"/>
      </left>
      <right style="thin">
        <color rgb="FFB8CCE4"/>
      </right>
      <top style="thin">
        <color rgb="FF000000"/>
      </top>
      <bottom style="thin">
        <color rgb="FF000000"/>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229">
    <xf numFmtId="0" fontId="0" fillId="0" borderId="0" xfId="0"/>
    <xf numFmtId="0" fontId="1" fillId="0" borderId="0" xfId="1">
      <alignment wrapText="1"/>
    </xf>
    <xf numFmtId="0" fontId="8" fillId="0" borderId="0" xfId="0" applyFont="1" applyAlignment="1">
      <alignment wrapText="1"/>
    </xf>
    <xf numFmtId="0" fontId="10" fillId="0" borderId="3" xfId="0" applyFont="1" applyBorder="1" applyAlignment="1">
      <alignment horizontal="center" wrapText="1"/>
    </xf>
    <xf numFmtId="0" fontId="10" fillId="2" borderId="4" xfId="0" applyFont="1" applyFill="1" applyBorder="1" applyAlignment="1">
      <alignment horizontal="center" wrapText="1"/>
    </xf>
    <xf numFmtId="0" fontId="10" fillId="0" borderId="5" xfId="0" applyFont="1" applyBorder="1" applyAlignment="1">
      <alignment horizontal="center" wrapText="1"/>
    </xf>
    <xf numFmtId="0" fontId="10" fillId="2" borderId="6" xfId="0" applyFont="1" applyFill="1" applyBorder="1" applyAlignment="1">
      <alignment horizontal="center" wrapText="1"/>
    </xf>
    <xf numFmtId="164" fontId="12" fillId="2" borderId="1" xfId="0" applyNumberFormat="1" applyFont="1" applyFill="1" applyBorder="1" applyAlignment="1">
      <alignment horizontal="center" wrapText="1"/>
    </xf>
    <xf numFmtId="164" fontId="12" fillId="2" borderId="7" xfId="0" applyNumberFormat="1" applyFont="1" applyFill="1" applyBorder="1" applyAlignment="1">
      <alignment horizontal="center" wrapText="1"/>
    </xf>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164" fontId="12" fillId="2" borderId="9" xfId="0" applyNumberFormat="1" applyFont="1" applyFill="1" applyBorder="1" applyAlignment="1">
      <alignment horizontal="center" wrapText="1"/>
    </xf>
    <xf numFmtId="0" fontId="12" fillId="0" borderId="0" xfId="0" applyFont="1" applyAlignment="1">
      <alignment horizontal="left" wrapText="1"/>
    </xf>
    <xf numFmtId="0" fontId="12" fillId="0" borderId="0" xfId="0" applyFont="1" applyAlignment="1">
      <alignment wrapText="1"/>
    </xf>
    <xf numFmtId="0" fontId="13" fillId="0" borderId="0" xfId="0" applyFont="1" applyAlignment="1">
      <alignment horizontal="left" wrapText="1"/>
    </xf>
    <xf numFmtId="0" fontId="10" fillId="0" borderId="16" xfId="0" applyFont="1" applyBorder="1" applyAlignment="1">
      <alignment horizontal="center" wrapText="1"/>
    </xf>
    <xf numFmtId="0" fontId="1" fillId="0" borderId="17" xfId="0" applyFont="1" applyBorder="1" applyAlignment="1">
      <alignment wrapText="1"/>
    </xf>
    <xf numFmtId="0" fontId="12" fillId="0" borderId="3" xfId="0" applyFont="1" applyBorder="1" applyAlignment="1">
      <alignment wrapText="1"/>
    </xf>
    <xf numFmtId="0" fontId="10" fillId="0" borderId="18" xfId="0" applyFont="1" applyBorder="1" applyAlignment="1">
      <alignment horizontal="center" wrapText="1"/>
    </xf>
    <xf numFmtId="0" fontId="12" fillId="0" borderId="19" xfId="0" applyFont="1" applyBorder="1" applyAlignment="1">
      <alignment wrapText="1"/>
    </xf>
    <xf numFmtId="0" fontId="10" fillId="0" borderId="20" xfId="0" applyFont="1" applyBorder="1" applyAlignment="1">
      <alignment horizontal="center" wrapText="1"/>
    </xf>
    <xf numFmtId="0" fontId="14" fillId="0" borderId="21" xfId="0" applyFont="1" applyBorder="1" applyAlignment="1">
      <alignment horizontal="center" wrapText="1"/>
    </xf>
    <xf numFmtId="0" fontId="12" fillId="2" borderId="16" xfId="0" applyFont="1" applyFill="1" applyBorder="1" applyAlignment="1">
      <alignment horizontal="center" wrapText="1"/>
    </xf>
    <xf numFmtId="0" fontId="12" fillId="2" borderId="2" xfId="0" applyFont="1" applyFill="1" applyBorder="1" applyAlignment="1">
      <alignment horizontal="center" wrapText="1"/>
    </xf>
    <xf numFmtId="0" fontId="12" fillId="0" borderId="15" xfId="0" applyFont="1" applyBorder="1" applyAlignment="1">
      <alignment horizontal="center" wrapText="1"/>
    </xf>
    <xf numFmtId="0" fontId="12" fillId="0" borderId="18" xfId="0" applyFont="1" applyBorder="1" applyAlignment="1">
      <alignment wrapText="1"/>
    </xf>
    <xf numFmtId="0" fontId="12" fillId="2" borderId="22" xfId="0" applyFont="1" applyFill="1" applyBorder="1" applyAlignment="1">
      <alignment wrapText="1"/>
    </xf>
    <xf numFmtId="0" fontId="12" fillId="0" borderId="23" xfId="0" applyFont="1" applyBorder="1" applyAlignment="1">
      <alignment wrapText="1"/>
    </xf>
    <xf numFmtId="0" fontId="12" fillId="2" borderId="10" xfId="0" applyFont="1" applyFill="1" applyBorder="1" applyAlignment="1">
      <alignment wrapText="1"/>
    </xf>
    <xf numFmtId="0" fontId="12" fillId="0" borderId="25" xfId="0" applyFont="1" applyBorder="1" applyAlignment="1">
      <alignment wrapText="1"/>
    </xf>
    <xf numFmtId="0" fontId="12" fillId="2" borderId="26" xfId="0" applyFont="1" applyFill="1" applyBorder="1" applyAlignment="1">
      <alignment wrapText="1"/>
    </xf>
    <xf numFmtId="0" fontId="12" fillId="2" borderId="29" xfId="0" applyFont="1" applyFill="1" applyBorder="1" applyAlignment="1">
      <alignment wrapText="1"/>
    </xf>
    <xf numFmtId="0" fontId="10" fillId="0" borderId="0" xfId="0" applyFont="1" applyAlignment="1">
      <alignment horizontal="center" wrapText="1"/>
    </xf>
    <xf numFmtId="0" fontId="10" fillId="0" borderId="30" xfId="0" applyFont="1" applyBorder="1" applyAlignment="1">
      <alignment horizontal="center" wrapText="1"/>
    </xf>
    <xf numFmtId="0" fontId="10" fillId="0" borderId="9" xfId="0" applyFont="1" applyBorder="1" applyAlignment="1">
      <alignment horizontal="center" wrapText="1"/>
    </xf>
    <xf numFmtId="0" fontId="10" fillId="0" borderId="15" xfId="0" applyFont="1" applyBorder="1" applyAlignment="1">
      <alignment horizontal="center" wrapText="1"/>
    </xf>
    <xf numFmtId="0" fontId="10" fillId="2" borderId="15" xfId="0" applyFont="1" applyFill="1" applyBorder="1" applyAlignment="1">
      <alignment horizontal="center" wrapText="1"/>
    </xf>
    <xf numFmtId="164" fontId="12" fillId="0" borderId="15" xfId="0" applyNumberFormat="1" applyFont="1" applyBorder="1" applyAlignment="1">
      <alignment horizontal="center" wrapText="1"/>
    </xf>
    <xf numFmtId="164" fontId="13" fillId="2" borderId="1" xfId="0" applyNumberFormat="1" applyFont="1" applyFill="1" applyBorder="1" applyAlignment="1">
      <alignment horizontal="center" wrapText="1"/>
    </xf>
    <xf numFmtId="164" fontId="13" fillId="2" borderId="7" xfId="0" applyNumberFormat="1" applyFont="1" applyFill="1" applyBorder="1" applyAlignment="1">
      <alignment horizontal="center" wrapText="1"/>
    </xf>
    <xf numFmtId="0" fontId="13" fillId="2" borderId="7" xfId="0" applyFont="1" applyFill="1" applyBorder="1" applyAlignment="1">
      <alignment horizontal="center" wrapText="1"/>
    </xf>
    <xf numFmtId="0" fontId="13" fillId="0" borderId="0" xfId="0" applyFont="1" applyAlignment="1">
      <alignment wrapText="1"/>
    </xf>
    <xf numFmtId="165" fontId="13" fillId="0" borderId="3" xfId="0" applyNumberFormat="1" applyFont="1" applyBorder="1" applyAlignment="1">
      <alignment wrapText="1"/>
    </xf>
    <xf numFmtId="0" fontId="15" fillId="0" borderId="0" xfId="0" applyFont="1" applyAlignment="1">
      <alignment horizontal="left" wrapText="1"/>
    </xf>
    <xf numFmtId="165" fontId="13" fillId="0" borderId="0" xfId="0" applyNumberFormat="1" applyFont="1" applyAlignment="1">
      <alignment wrapText="1"/>
    </xf>
    <xf numFmtId="0" fontId="12" fillId="0" borderId="2" xfId="0" applyFont="1" applyBorder="1" applyAlignment="1">
      <alignment wrapText="1"/>
    </xf>
    <xf numFmtId="0" fontId="12" fillId="0" borderId="17" xfId="0" applyFont="1" applyBorder="1" applyAlignment="1">
      <alignment wrapText="1"/>
    </xf>
    <xf numFmtId="0" fontId="12" fillId="0" borderId="15" xfId="0" applyFont="1" applyBorder="1" applyAlignment="1">
      <alignment wrapText="1"/>
    </xf>
    <xf numFmtId="0" fontId="12" fillId="2" borderId="32" xfId="0" applyFont="1" applyFill="1" applyBorder="1" applyAlignment="1">
      <alignment wrapText="1"/>
    </xf>
    <xf numFmtId="0" fontId="12" fillId="0" borderId="7" xfId="0" applyFont="1" applyBorder="1" applyAlignment="1">
      <alignment wrapText="1"/>
    </xf>
    <xf numFmtId="0" fontId="13" fillId="0" borderId="3" xfId="0" applyFont="1" applyBorder="1" applyAlignment="1">
      <alignment wrapText="1"/>
    </xf>
    <xf numFmtId="0" fontId="12" fillId="0" borderId="30" xfId="0" applyFont="1" applyBorder="1" applyAlignment="1">
      <alignment wrapText="1"/>
    </xf>
    <xf numFmtId="0" fontId="15" fillId="0" borderId="0" xfId="0" applyFont="1" applyAlignment="1">
      <alignment wrapText="1"/>
    </xf>
    <xf numFmtId="0" fontId="17" fillId="0" borderId="0" xfId="0" applyFont="1" applyAlignment="1">
      <alignment wrapText="1"/>
    </xf>
    <xf numFmtId="0" fontId="13" fillId="0" borderId="17" xfId="0" applyFont="1" applyBorder="1" applyAlignment="1">
      <alignment wrapText="1"/>
    </xf>
    <xf numFmtId="0" fontId="10" fillId="0" borderId="3" xfId="0" applyFont="1" applyBorder="1" applyAlignment="1">
      <alignment wrapText="1"/>
    </xf>
    <xf numFmtId="0" fontId="6" fillId="0" borderId="3" xfId="0" applyFont="1" applyBorder="1" applyAlignment="1">
      <alignment wrapText="1"/>
    </xf>
    <xf numFmtId="0" fontId="12" fillId="0" borderId="5" xfId="0" applyFont="1" applyBorder="1" applyAlignment="1">
      <alignment wrapText="1"/>
    </xf>
    <xf numFmtId="0" fontId="13" fillId="0" borderId="25" xfId="0" applyFont="1" applyBorder="1" applyAlignment="1">
      <alignment horizontal="left" wrapText="1"/>
    </xf>
    <xf numFmtId="0" fontId="10" fillId="0" borderId="21" xfId="0" applyFont="1" applyBorder="1" applyAlignment="1">
      <alignment horizontal="center" wrapText="1"/>
    </xf>
    <xf numFmtId="0" fontId="1" fillId="0" borderId="3" xfId="0" applyFont="1" applyBorder="1" applyAlignment="1">
      <alignment wrapText="1"/>
    </xf>
    <xf numFmtId="0" fontId="1" fillId="2" borderId="26" xfId="0" applyFont="1" applyFill="1" applyBorder="1" applyAlignment="1">
      <alignment wrapText="1"/>
    </xf>
    <xf numFmtId="0" fontId="1" fillId="2" borderId="29" xfId="0" applyFont="1" applyFill="1" applyBorder="1" applyAlignment="1">
      <alignment wrapText="1"/>
    </xf>
    <xf numFmtId="0" fontId="6" fillId="0" borderId="0" xfId="0" applyFont="1" applyAlignment="1">
      <alignment horizontal="center" wrapText="1"/>
    </xf>
    <xf numFmtId="0" fontId="0" fillId="0" borderId="0" xfId="0"/>
    <xf numFmtId="0" fontId="7" fillId="0" borderId="0" xfId="0" applyFont="1" applyAlignment="1">
      <alignment horizontal="center" vertical="center" wrapText="1"/>
    </xf>
    <xf numFmtId="0" fontId="3" fillId="0" borderId="0" xfId="0" applyFont="1" applyAlignment="1">
      <alignment horizontal="center" wrapText="1"/>
    </xf>
    <xf numFmtId="0" fontId="8" fillId="0" borderId="0" xfId="0" applyFont="1" applyAlignment="1">
      <alignment wrapText="1"/>
    </xf>
    <xf numFmtId="0" fontId="5" fillId="0" borderId="0" xfId="0" applyFont="1" applyAlignment="1">
      <alignment horizontal="left" vertical="top" wrapText="1"/>
    </xf>
    <xf numFmtId="0" fontId="13" fillId="0" borderId="0" xfId="0" applyFont="1" applyAlignment="1">
      <alignment horizontal="left" wrapText="1"/>
    </xf>
    <xf numFmtId="0" fontId="10" fillId="0" borderId="0" xfId="0" applyFont="1" applyAlignment="1">
      <alignment horizontal="left" wrapText="1"/>
    </xf>
    <xf numFmtId="0" fontId="12" fillId="0" borderId="0" xfId="0" applyFont="1" applyAlignment="1">
      <alignment horizontal="left" wrapText="1"/>
    </xf>
    <xf numFmtId="0" fontId="10" fillId="0" borderId="5" xfId="0" applyFont="1" applyBorder="1" applyAlignment="1">
      <alignment horizontal="center" wrapText="1"/>
    </xf>
    <xf numFmtId="0" fontId="10" fillId="0" borderId="3" xfId="0" applyFont="1" applyBorder="1" applyAlignment="1">
      <alignment horizontal="center" wrapText="1"/>
    </xf>
    <xf numFmtId="0" fontId="10" fillId="0" borderId="2" xfId="0" applyFont="1" applyBorder="1" applyAlignment="1">
      <alignment horizont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0" fontId="10" fillId="0" borderId="0" xfId="0" applyFont="1" applyAlignment="1">
      <alignment horizontal="right" wrapText="1"/>
    </xf>
    <xf numFmtId="0" fontId="8" fillId="0" borderId="0" xfId="0" applyFont="1" applyAlignment="1">
      <alignment horizontal="right" vertical="top" wrapText="1"/>
    </xf>
    <xf numFmtId="0" fontId="10" fillId="0" borderId="1" xfId="0" applyFont="1" applyBorder="1" applyAlignment="1">
      <alignment horizontal="center" wrapText="1"/>
    </xf>
    <xf numFmtId="0" fontId="10" fillId="0" borderId="16" xfId="0" applyFont="1" applyBorder="1" applyAlignment="1">
      <alignment horizontal="center" wrapText="1"/>
    </xf>
    <xf numFmtId="0" fontId="12" fillId="2" borderId="7" xfId="0" applyFont="1" applyFill="1" applyBorder="1" applyAlignment="1">
      <alignment horizontal="center" wrapText="1"/>
    </xf>
    <xf numFmtId="0" fontId="9" fillId="0" borderId="0" xfId="0" applyFont="1" applyAlignment="1">
      <alignment horizontal="left" wrapText="1"/>
    </xf>
    <xf numFmtId="0" fontId="11" fillId="0" borderId="0" xfId="0" applyFont="1" applyAlignment="1">
      <alignment horizontal="left" wrapText="1"/>
    </xf>
    <xf numFmtId="0" fontId="15" fillId="0" borderId="0" xfId="0" applyFont="1" applyAlignment="1">
      <alignment horizontal="left" wrapText="1"/>
    </xf>
    <xf numFmtId="0" fontId="15" fillId="0" borderId="5" xfId="0" applyFont="1" applyBorder="1" applyAlignment="1">
      <alignment horizontal="center" wrapText="1"/>
    </xf>
    <xf numFmtId="0" fontId="15" fillId="0" borderId="0" xfId="0" applyFont="1" applyAlignment="1">
      <alignment horizontal="center" wrapText="1"/>
    </xf>
    <xf numFmtId="0" fontId="13" fillId="2" borderId="7" xfId="0" applyFont="1" applyFill="1" applyBorder="1" applyAlignment="1">
      <alignment horizontal="center" wrapText="1"/>
    </xf>
    <xf numFmtId="0" fontId="13" fillId="2" borderId="8" xfId="0" applyFont="1" applyFill="1" applyBorder="1" applyAlignment="1">
      <alignment horizontal="center" wrapText="1"/>
    </xf>
    <xf numFmtId="0" fontId="12" fillId="2" borderId="8" xfId="0" applyFont="1" applyFill="1" applyBorder="1" applyAlignment="1">
      <alignment horizontal="center" wrapText="1"/>
    </xf>
    <xf numFmtId="0" fontId="16" fillId="0" borderId="1" xfId="0" applyFont="1" applyBorder="1" applyAlignment="1">
      <alignment horizontal="center" wrapText="1"/>
    </xf>
    <xf numFmtId="0" fontId="16" fillId="0" borderId="7" xfId="0" applyFont="1" applyBorder="1" applyAlignment="1">
      <alignment horizontal="center" wrapText="1"/>
    </xf>
    <xf numFmtId="0" fontId="10" fillId="0" borderId="5" xfId="0" applyFont="1" applyBorder="1" applyAlignment="1">
      <alignment horizontal="left" wrapText="1"/>
    </xf>
    <xf numFmtId="0" fontId="16" fillId="0" borderId="0" xfId="0" applyFont="1" applyAlignment="1">
      <alignment horizontal="right" wrapText="1"/>
    </xf>
    <xf numFmtId="0" fontId="12" fillId="0" borderId="0" xfId="0" applyFont="1" applyAlignment="1">
      <alignment wrapText="1"/>
    </xf>
    <xf numFmtId="0" fontId="10" fillId="0" borderId="0" xfId="0" applyFont="1" applyAlignment="1">
      <alignment wrapText="1"/>
    </xf>
    <xf numFmtId="0" fontId="18" fillId="0" borderId="0" xfId="0" applyFont="1" applyAlignment="1">
      <alignment horizontal="left" wrapText="1"/>
    </xf>
    <xf numFmtId="165" fontId="23" fillId="0" borderId="0" xfId="0" applyNumberFormat="1" applyFont="1" applyAlignment="1">
      <alignment wrapText="1"/>
    </xf>
    <xf numFmtId="0" fontId="23" fillId="0" borderId="23" xfId="0" applyFont="1" applyBorder="1" applyAlignment="1">
      <alignment wrapText="1"/>
    </xf>
    <xf numFmtId="165" fontId="23" fillId="2" borderId="10" xfId="0" applyNumberFormat="1" applyFont="1" applyFill="1" applyBorder="1" applyAlignment="1">
      <alignment wrapText="1"/>
    </xf>
    <xf numFmtId="0" fontId="23" fillId="2" borderId="10" xfId="0" applyFont="1" applyFill="1" applyBorder="1" applyAlignment="1">
      <alignment wrapText="1"/>
    </xf>
    <xf numFmtId="167" fontId="23" fillId="0" borderId="0" xfId="0" applyNumberFormat="1" applyFont="1" applyAlignment="1">
      <alignment wrapText="1"/>
    </xf>
    <xf numFmtId="167" fontId="0" fillId="0" borderId="0" xfId="0" applyNumberFormat="1"/>
    <xf numFmtId="167" fontId="23" fillId="0" borderId="23" xfId="0" applyNumberFormat="1" applyFont="1" applyBorder="1" applyAlignment="1">
      <alignment wrapText="1"/>
    </xf>
    <xf numFmtId="167" fontId="23" fillId="2" borderId="10" xfId="0" applyNumberFormat="1" applyFont="1" applyFill="1" applyBorder="1" applyAlignment="1">
      <alignment wrapText="1"/>
    </xf>
    <xf numFmtId="167" fontId="23" fillId="2" borderId="24" xfId="0" applyNumberFormat="1" applyFont="1" applyFill="1" applyBorder="1" applyAlignment="1">
      <alignment wrapText="1"/>
    </xf>
    <xf numFmtId="167" fontId="23" fillId="0" borderId="11" xfId="0" applyNumberFormat="1" applyFont="1" applyBorder="1" applyAlignment="1">
      <alignment wrapText="1"/>
    </xf>
    <xf numFmtId="167" fontId="23" fillId="2" borderId="12" xfId="0" applyNumberFormat="1" applyFont="1" applyFill="1" applyBorder="1" applyAlignment="1">
      <alignment wrapText="1"/>
    </xf>
    <xf numFmtId="166" fontId="23" fillId="0" borderId="0" xfId="0" applyNumberFormat="1" applyFont="1" applyAlignment="1">
      <alignment horizontal="left" wrapText="1"/>
    </xf>
    <xf numFmtId="166" fontId="0" fillId="0" borderId="0" xfId="0" applyNumberFormat="1"/>
    <xf numFmtId="166" fontId="23" fillId="0" borderId="0" xfId="0" applyNumberFormat="1" applyFont="1" applyAlignment="1">
      <alignment wrapText="1"/>
    </xf>
    <xf numFmtId="166" fontId="23" fillId="0" borderId="23" xfId="0" applyNumberFormat="1" applyFont="1" applyBorder="1" applyAlignment="1">
      <alignment wrapText="1"/>
    </xf>
    <xf numFmtId="166" fontId="23" fillId="2" borderId="10" xfId="0" applyNumberFormat="1" applyFont="1" applyFill="1" applyBorder="1" applyAlignment="1">
      <alignment wrapText="1"/>
    </xf>
    <xf numFmtId="167" fontId="0" fillId="0" borderId="0" xfId="0" applyNumberFormat="1" applyAlignment="1">
      <alignment horizontal="left"/>
    </xf>
    <xf numFmtId="165" fontId="23" fillId="0" borderId="13" xfId="0" applyNumberFormat="1" applyFont="1" applyBorder="1" applyAlignment="1">
      <alignment wrapText="1"/>
    </xf>
    <xf numFmtId="165" fontId="23" fillId="2" borderId="14" xfId="0" applyNumberFormat="1" applyFont="1" applyFill="1" applyBorder="1" applyAlignment="1">
      <alignment wrapText="1"/>
    </xf>
    <xf numFmtId="0" fontId="23" fillId="0" borderId="25" xfId="0" applyFont="1" applyBorder="1" applyAlignment="1">
      <alignment wrapText="1"/>
    </xf>
    <xf numFmtId="0" fontId="23" fillId="2" borderId="26" xfId="0" applyFont="1" applyFill="1" applyBorder="1" applyAlignment="1">
      <alignment wrapText="1"/>
    </xf>
    <xf numFmtId="0" fontId="23" fillId="2" borderId="27" xfId="0" applyFont="1" applyFill="1" applyBorder="1" applyAlignment="1">
      <alignment wrapText="1"/>
    </xf>
    <xf numFmtId="165" fontId="23" fillId="2" borderId="15" xfId="0" applyNumberFormat="1" applyFont="1" applyFill="1" applyBorder="1" applyAlignment="1">
      <alignment wrapText="1"/>
    </xf>
    <xf numFmtId="0" fontId="23" fillId="2" borderId="28" xfId="0" applyFont="1" applyFill="1" applyBorder="1" applyAlignment="1">
      <alignment wrapText="1"/>
    </xf>
    <xf numFmtId="168" fontId="23" fillId="0" borderId="0" xfId="0" applyNumberFormat="1" applyFont="1" applyAlignment="1">
      <alignment wrapText="1"/>
    </xf>
    <xf numFmtId="168" fontId="23" fillId="2" borderId="10" xfId="0" applyNumberFormat="1" applyFont="1" applyFill="1" applyBorder="1" applyAlignment="1">
      <alignment wrapText="1"/>
    </xf>
    <xf numFmtId="0" fontId="23" fillId="0" borderId="0" xfId="0" applyFont="1" applyAlignment="1">
      <alignment wrapText="1"/>
    </xf>
    <xf numFmtId="173" fontId="23" fillId="0" borderId="0" xfId="0" applyNumberFormat="1" applyFont="1" applyAlignment="1">
      <alignment wrapText="1"/>
    </xf>
    <xf numFmtId="173" fontId="0" fillId="0" borderId="0" xfId="0" applyNumberFormat="1"/>
    <xf numFmtId="173" fontId="23" fillId="0" borderId="23" xfId="0" applyNumberFormat="1" applyFont="1" applyBorder="1" applyAlignment="1">
      <alignment wrapText="1"/>
    </xf>
    <xf numFmtId="173" fontId="23" fillId="2" borderId="10" xfId="0" applyNumberFormat="1" applyFont="1" applyFill="1" applyBorder="1" applyAlignment="1">
      <alignment wrapText="1"/>
    </xf>
    <xf numFmtId="0" fontId="23" fillId="0" borderId="31" xfId="0" applyFont="1" applyBorder="1" applyAlignment="1">
      <alignment wrapText="1"/>
    </xf>
    <xf numFmtId="0" fontId="23" fillId="0" borderId="15" xfId="0" applyFont="1" applyBorder="1" applyAlignment="1">
      <alignment wrapText="1"/>
    </xf>
    <xf numFmtId="167" fontId="23" fillId="0" borderId="31" xfId="0" applyNumberFormat="1" applyFont="1" applyBorder="1" applyAlignment="1">
      <alignment wrapText="1"/>
    </xf>
    <xf numFmtId="167" fontId="23" fillId="0" borderId="15" xfId="0" applyNumberFormat="1" applyFont="1" applyBorder="1" applyAlignment="1">
      <alignment wrapText="1"/>
    </xf>
    <xf numFmtId="0" fontId="23" fillId="2" borderId="24" xfId="0" applyFont="1" applyFill="1" applyBorder="1" applyAlignment="1">
      <alignment wrapText="1"/>
    </xf>
    <xf numFmtId="169" fontId="23" fillId="0" borderId="13" xfId="0" applyNumberFormat="1" applyFont="1" applyBorder="1" applyAlignment="1">
      <alignment wrapText="1"/>
    </xf>
    <xf numFmtId="169" fontId="23" fillId="2" borderId="14" xfId="0" applyNumberFormat="1" applyFont="1" applyFill="1" applyBorder="1" applyAlignment="1">
      <alignment wrapText="1"/>
    </xf>
    <xf numFmtId="0" fontId="23" fillId="2" borderId="32" xfId="0" applyFont="1" applyFill="1" applyBorder="1" applyAlignment="1">
      <alignment wrapText="1"/>
    </xf>
    <xf numFmtId="0" fontId="23" fillId="0" borderId="7" xfId="0" applyFont="1" applyBorder="1" applyAlignment="1">
      <alignment wrapText="1"/>
    </xf>
    <xf numFmtId="0" fontId="24" fillId="0" borderId="1" xfId="0" applyFont="1" applyBorder="1" applyAlignment="1">
      <alignment horizontal="center" wrapText="1"/>
    </xf>
    <xf numFmtId="0" fontId="24" fillId="0" borderId="7" xfId="0" applyFont="1" applyBorder="1" applyAlignment="1">
      <alignment horizontal="center" wrapText="1"/>
    </xf>
    <xf numFmtId="0" fontId="24" fillId="0" borderId="16" xfId="0" applyFont="1" applyBorder="1" applyAlignment="1">
      <alignment horizontal="center" wrapText="1"/>
    </xf>
    <xf numFmtId="0" fontId="23" fillId="0" borderId="2" xfId="0" applyFont="1" applyBorder="1" applyAlignment="1">
      <alignment wrapText="1"/>
    </xf>
    <xf numFmtId="0" fontId="24" fillId="0" borderId="8" xfId="0" applyFont="1" applyBorder="1" applyAlignment="1">
      <alignment horizontal="center" wrapText="1"/>
    </xf>
    <xf numFmtId="0" fontId="23" fillId="0" borderId="17" xfId="0" applyFont="1" applyBorder="1" applyAlignment="1">
      <alignment wrapText="1"/>
    </xf>
    <xf numFmtId="0" fontId="24" fillId="0" borderId="0" xfId="0" applyFont="1" applyAlignment="1">
      <alignment horizontal="center" wrapText="1"/>
    </xf>
    <xf numFmtId="0" fontId="24" fillId="0" borderId="30" xfId="0" applyFont="1" applyBorder="1" applyAlignment="1">
      <alignment horizontal="center" wrapText="1"/>
    </xf>
    <xf numFmtId="0" fontId="24" fillId="0" borderId="9" xfId="0" applyFont="1" applyBorder="1" applyAlignment="1">
      <alignment horizontal="center" wrapText="1"/>
    </xf>
    <xf numFmtId="0" fontId="24" fillId="0" borderId="15" xfId="0" applyFont="1" applyBorder="1" applyAlignment="1">
      <alignment horizontal="center" wrapText="1"/>
    </xf>
    <xf numFmtId="0" fontId="24" fillId="2" borderId="4" xfId="0" applyFont="1" applyFill="1" applyBorder="1" applyAlignment="1">
      <alignment horizontal="center" wrapText="1"/>
    </xf>
    <xf numFmtId="0" fontId="23" fillId="0" borderId="3" xfId="0" applyFont="1" applyBorder="1" applyAlignment="1">
      <alignment wrapText="1"/>
    </xf>
    <xf numFmtId="0" fontId="24" fillId="0" borderId="3" xfId="0" applyFont="1" applyBorder="1" applyAlignment="1">
      <alignment horizontal="center" wrapText="1"/>
    </xf>
    <xf numFmtId="0" fontId="24" fillId="0" borderId="18" xfId="0" applyFont="1" applyBorder="1" applyAlignment="1">
      <alignment horizontal="center" wrapText="1"/>
    </xf>
    <xf numFmtId="0" fontId="23" fillId="0" borderId="19" xfId="0" applyFont="1" applyBorder="1" applyAlignment="1">
      <alignment wrapText="1"/>
    </xf>
    <xf numFmtId="0" fontId="24" fillId="0" borderId="3" xfId="0" applyFont="1" applyBorder="1" applyAlignment="1">
      <alignment horizontal="center" wrapText="1"/>
    </xf>
    <xf numFmtId="0" fontId="24" fillId="2" borderId="15" xfId="0" applyFont="1" applyFill="1" applyBorder="1" applyAlignment="1">
      <alignment horizontal="center" wrapText="1"/>
    </xf>
    <xf numFmtId="0" fontId="24" fillId="0" borderId="5" xfId="0" applyFont="1" applyBorder="1" applyAlignment="1">
      <alignment horizontal="center" wrapText="1"/>
    </xf>
    <xf numFmtId="0" fontId="25" fillId="0" borderId="21" xfId="0" applyFont="1" applyBorder="1" applyAlignment="1">
      <alignment horizontal="center" wrapText="1"/>
    </xf>
    <xf numFmtId="0" fontId="24" fillId="0" borderId="5" xfId="0" applyFont="1" applyBorder="1" applyAlignment="1">
      <alignment horizontal="center" wrapText="1"/>
    </xf>
    <xf numFmtId="0" fontId="24" fillId="2" borderId="6" xfId="0" applyFont="1" applyFill="1" applyBorder="1" applyAlignment="1">
      <alignment horizontal="center" wrapText="1"/>
    </xf>
    <xf numFmtId="164" fontId="23" fillId="2" borderId="1" xfId="0" applyNumberFormat="1" applyFont="1" applyFill="1" applyBorder="1" applyAlignment="1">
      <alignment horizontal="center" wrapText="1"/>
    </xf>
    <xf numFmtId="0" fontId="23" fillId="2" borderId="7" xfId="0" applyFont="1" applyFill="1" applyBorder="1" applyAlignment="1">
      <alignment horizontal="center" wrapText="1"/>
    </xf>
    <xf numFmtId="164" fontId="23" fillId="2" borderId="7" xfId="0" applyNumberFormat="1" applyFont="1" applyFill="1" applyBorder="1" applyAlignment="1">
      <alignment horizontal="center" wrapText="1"/>
    </xf>
    <xf numFmtId="0" fontId="23" fillId="2" borderId="7" xfId="0" applyFont="1" applyFill="1" applyBorder="1" applyAlignment="1">
      <alignment horizontal="center" wrapText="1"/>
    </xf>
    <xf numFmtId="0" fontId="23" fillId="2" borderId="16" xfId="0" applyFont="1" applyFill="1" applyBorder="1" applyAlignment="1">
      <alignment horizontal="center" wrapText="1"/>
    </xf>
    <xf numFmtId="0" fontId="23" fillId="2" borderId="2" xfId="0" applyFont="1" applyFill="1" applyBorder="1" applyAlignment="1">
      <alignment horizontal="center" wrapText="1"/>
    </xf>
    <xf numFmtId="0" fontId="23" fillId="2" borderId="8" xfId="0" applyFont="1" applyFill="1" applyBorder="1" applyAlignment="1">
      <alignment horizontal="center" wrapText="1"/>
    </xf>
    <xf numFmtId="0" fontId="23" fillId="0" borderId="15" xfId="0" applyFont="1" applyBorder="1" applyAlignment="1">
      <alignment horizontal="center" wrapText="1"/>
    </xf>
    <xf numFmtId="164" fontId="23" fillId="2" borderId="9" xfId="0" applyNumberFormat="1" applyFont="1" applyFill="1" applyBorder="1" applyAlignment="1">
      <alignment horizontal="center" wrapText="1"/>
    </xf>
    <xf numFmtId="164" fontId="23" fillId="0" borderId="15" xfId="0" applyNumberFormat="1" applyFont="1" applyBorder="1" applyAlignment="1">
      <alignment horizontal="center" wrapText="1"/>
    </xf>
    <xf numFmtId="0" fontId="23" fillId="0" borderId="18" xfId="0" applyFont="1" applyBorder="1" applyAlignment="1">
      <alignment wrapText="1"/>
    </xf>
    <xf numFmtId="0" fontId="23" fillId="2" borderId="22" xfId="0" applyFont="1" applyFill="1" applyBorder="1" applyAlignment="1">
      <alignment wrapText="1"/>
    </xf>
    <xf numFmtId="165" fontId="0" fillId="0" borderId="0" xfId="0" applyNumberFormat="1"/>
    <xf numFmtId="165" fontId="23" fillId="0" borderId="23" xfId="0" applyNumberFormat="1" applyFont="1" applyBorder="1" applyAlignment="1">
      <alignment wrapText="1"/>
    </xf>
    <xf numFmtId="165" fontId="23" fillId="0" borderId="15" xfId="0" applyNumberFormat="1" applyFont="1" applyBorder="1" applyAlignment="1">
      <alignment wrapText="1"/>
    </xf>
    <xf numFmtId="165" fontId="23" fillId="0" borderId="31" xfId="0" applyNumberFormat="1" applyFont="1" applyBorder="1" applyAlignment="1">
      <alignment wrapText="1"/>
    </xf>
    <xf numFmtId="173" fontId="23" fillId="0" borderId="15" xfId="0" applyNumberFormat="1" applyFont="1" applyBorder="1" applyAlignment="1">
      <alignment wrapText="1"/>
    </xf>
    <xf numFmtId="0" fontId="23" fillId="0" borderId="0" xfId="0" applyFont="1" applyAlignment="1">
      <alignment horizontal="right" wrapText="1"/>
    </xf>
    <xf numFmtId="0" fontId="23" fillId="2" borderId="10" xfId="0" applyFont="1" applyFill="1" applyBorder="1" applyAlignment="1">
      <alignment horizontal="right" wrapText="1"/>
    </xf>
    <xf numFmtId="0" fontId="23" fillId="0" borderId="15" xfId="0" applyFont="1" applyBorder="1" applyAlignment="1">
      <alignment horizontal="right" wrapText="1"/>
    </xf>
    <xf numFmtId="0" fontId="26" fillId="0" borderId="0" xfId="0" applyFont="1" applyAlignment="1">
      <alignment horizontal="left" wrapText="1"/>
    </xf>
    <xf numFmtId="0" fontId="23" fillId="0" borderId="30" xfId="0" applyFont="1" applyBorder="1" applyAlignment="1">
      <alignment wrapText="1"/>
    </xf>
    <xf numFmtId="165" fontId="23" fillId="0" borderId="33" xfId="0" applyNumberFormat="1" applyFont="1" applyBorder="1" applyAlignment="1">
      <alignment wrapText="1"/>
    </xf>
    <xf numFmtId="165" fontId="23" fillId="2" borderId="34" xfId="0" applyNumberFormat="1" applyFont="1" applyFill="1" applyBorder="1" applyAlignment="1">
      <alignment wrapText="1"/>
    </xf>
    <xf numFmtId="0" fontId="0" fillId="0" borderId="0" xfId="0" applyBorder="1"/>
    <xf numFmtId="0" fontId="1" fillId="0" borderId="0" xfId="0" applyFont="1" applyBorder="1" applyAlignment="1">
      <alignment wrapText="1"/>
    </xf>
    <xf numFmtId="0" fontId="27" fillId="0" borderId="0" xfId="0" applyFont="1" applyAlignment="1">
      <alignment wrapText="1"/>
    </xf>
    <xf numFmtId="0" fontId="27" fillId="0" borderId="31" xfId="0" applyFont="1" applyBorder="1" applyAlignment="1">
      <alignment wrapText="1"/>
    </xf>
    <xf numFmtId="0" fontId="27" fillId="0" borderId="23" xfId="0" applyFont="1" applyBorder="1" applyAlignment="1">
      <alignment wrapText="1"/>
    </xf>
    <xf numFmtId="0" fontId="23" fillId="0" borderId="35" xfId="0" applyFont="1" applyBorder="1" applyAlignment="1">
      <alignment wrapText="1"/>
    </xf>
    <xf numFmtId="171" fontId="23" fillId="0" borderId="0" xfId="0" applyNumberFormat="1" applyFont="1" applyAlignment="1">
      <alignment wrapText="1"/>
    </xf>
    <xf numFmtId="0" fontId="23" fillId="0" borderId="0" xfId="0" applyFont="1" applyAlignment="1">
      <alignment horizontal="center" wrapText="1"/>
    </xf>
    <xf numFmtId="0" fontId="23" fillId="0" borderId="23" xfId="0" applyFont="1" applyBorder="1" applyAlignment="1">
      <alignment horizontal="center" wrapText="1"/>
    </xf>
    <xf numFmtId="0" fontId="23" fillId="0" borderId="0" xfId="0" applyFont="1" applyAlignment="1">
      <alignment horizontal="left" wrapText="1"/>
    </xf>
    <xf numFmtId="174" fontId="23" fillId="0" borderId="0" xfId="0" applyNumberFormat="1" applyFont="1" applyAlignment="1">
      <alignment wrapText="1"/>
    </xf>
    <xf numFmtId="174" fontId="0" fillId="0" borderId="0" xfId="0" applyNumberFormat="1"/>
    <xf numFmtId="174" fontId="23" fillId="0" borderId="23" xfId="0" applyNumberFormat="1" applyFont="1" applyBorder="1" applyAlignment="1">
      <alignment wrapText="1"/>
    </xf>
    <xf numFmtId="174" fontId="23" fillId="2" borderId="10" xfId="0" applyNumberFormat="1" applyFont="1" applyFill="1" applyBorder="1" applyAlignment="1">
      <alignment wrapText="1"/>
    </xf>
    <xf numFmtId="174" fontId="23" fillId="0" borderId="15" xfId="0" applyNumberFormat="1" applyFont="1" applyBorder="1" applyAlignment="1">
      <alignment wrapText="1"/>
    </xf>
    <xf numFmtId="174" fontId="23" fillId="0" borderId="35" xfId="0" applyNumberFormat="1" applyFont="1" applyBorder="1" applyAlignment="1">
      <alignment wrapText="1"/>
    </xf>
    <xf numFmtId="174" fontId="23" fillId="2" borderId="24" xfId="0" applyNumberFormat="1" applyFont="1" applyFill="1" applyBorder="1" applyAlignment="1">
      <alignment wrapText="1"/>
    </xf>
    <xf numFmtId="173" fontId="23" fillId="0" borderId="13" xfId="0" applyNumberFormat="1" applyFont="1" applyBorder="1" applyAlignment="1">
      <alignment wrapText="1"/>
    </xf>
    <xf numFmtId="173" fontId="23" fillId="2" borderId="14" xfId="0" applyNumberFormat="1" applyFont="1" applyFill="1" applyBorder="1" applyAlignment="1">
      <alignment wrapText="1"/>
    </xf>
    <xf numFmtId="175" fontId="23" fillId="0" borderId="0" xfId="0" applyNumberFormat="1" applyFont="1" applyAlignment="1">
      <alignment wrapText="1"/>
    </xf>
    <xf numFmtId="175" fontId="0" fillId="0" borderId="0" xfId="0" applyNumberFormat="1"/>
    <xf numFmtId="175" fontId="23" fillId="0" borderId="23" xfId="0" applyNumberFormat="1" applyFont="1" applyBorder="1" applyAlignment="1">
      <alignment wrapText="1"/>
    </xf>
    <xf numFmtId="175" fontId="23" fillId="2" borderId="10" xfId="0" applyNumberFormat="1" applyFont="1" applyFill="1" applyBorder="1" applyAlignment="1">
      <alignment wrapText="1"/>
    </xf>
    <xf numFmtId="167" fontId="23" fillId="0" borderId="35" xfId="0" applyNumberFormat="1" applyFont="1" applyBorder="1" applyAlignment="1">
      <alignment wrapText="1"/>
    </xf>
    <xf numFmtId="167" fontId="23" fillId="0" borderId="36" xfId="0" applyNumberFormat="1" applyFont="1" applyBorder="1" applyAlignment="1">
      <alignment wrapText="1"/>
    </xf>
    <xf numFmtId="167" fontId="23" fillId="2" borderId="37" xfId="0" applyNumberFormat="1" applyFont="1" applyFill="1" applyBorder="1" applyAlignment="1">
      <alignment wrapText="1"/>
    </xf>
    <xf numFmtId="0" fontId="28" fillId="2" borderId="32" xfId="0" applyFont="1" applyFill="1" applyBorder="1" applyAlignment="1">
      <alignment wrapText="1"/>
    </xf>
    <xf numFmtId="0" fontId="28" fillId="0" borderId="3" xfId="0" applyFont="1" applyBorder="1" applyAlignment="1">
      <alignment wrapText="1"/>
    </xf>
    <xf numFmtId="0" fontId="29" fillId="0" borderId="42" xfId="0" applyFont="1" applyBorder="1" applyAlignment="1">
      <alignment horizontal="center" wrapText="1"/>
    </xf>
    <xf numFmtId="0" fontId="24" fillId="0" borderId="43" xfId="0" applyFont="1" applyBorder="1" applyAlignment="1">
      <alignment horizontal="center" wrapText="1"/>
    </xf>
    <xf numFmtId="0" fontId="23" fillId="0" borderId="20" xfId="0" applyFont="1" applyBorder="1" applyAlignment="1">
      <alignment wrapText="1"/>
    </xf>
    <xf numFmtId="0" fontId="24" fillId="0" borderId="23" xfId="0" applyFont="1" applyBorder="1" applyAlignment="1">
      <alignment horizontal="center" wrapText="1"/>
    </xf>
    <xf numFmtId="164" fontId="23" fillId="2" borderId="8" xfId="0" applyNumberFormat="1" applyFont="1" applyFill="1" applyBorder="1" applyAlignment="1">
      <alignment horizontal="center" wrapText="1"/>
    </xf>
    <xf numFmtId="0" fontId="23" fillId="2" borderId="42" xfId="0" applyFont="1" applyFill="1" applyBorder="1" applyAlignment="1">
      <alignment horizontal="center" wrapText="1"/>
    </xf>
    <xf numFmtId="0" fontId="23" fillId="0" borderId="43" xfId="0" applyFont="1" applyBorder="1" applyAlignment="1">
      <alignment horizontal="center" wrapText="1"/>
    </xf>
    <xf numFmtId="164" fontId="23" fillId="2" borderId="1" xfId="0" applyNumberFormat="1" applyFont="1" applyFill="1" applyBorder="1" applyAlignment="1">
      <alignment horizontal="center" wrapText="1"/>
    </xf>
    <xf numFmtId="164" fontId="23" fillId="2" borderId="7" xfId="0" applyNumberFormat="1" applyFont="1" applyFill="1" applyBorder="1" applyAlignment="1">
      <alignment horizontal="center" wrapText="1"/>
    </xf>
    <xf numFmtId="164" fontId="23" fillId="2" borderId="44" xfId="0" applyNumberFormat="1" applyFont="1" applyFill="1" applyBorder="1" applyAlignment="1">
      <alignment horizontal="center" wrapText="1"/>
    </xf>
    <xf numFmtId="0" fontId="23" fillId="2" borderId="45" xfId="0" applyFont="1" applyFill="1" applyBorder="1" applyAlignment="1">
      <alignment horizontal="center" wrapText="1"/>
    </xf>
    <xf numFmtId="0" fontId="23" fillId="2" borderId="45" xfId="0" applyFont="1" applyFill="1" applyBorder="1" applyAlignment="1">
      <alignment wrapText="1"/>
    </xf>
    <xf numFmtId="164" fontId="23" fillId="2" borderId="38" xfId="0" applyNumberFormat="1" applyFont="1" applyFill="1" applyBorder="1" applyAlignment="1">
      <alignment horizontal="center" wrapText="1"/>
    </xf>
    <xf numFmtId="164" fontId="23" fillId="2" borderId="8" xfId="0" applyNumberFormat="1" applyFont="1" applyFill="1" applyBorder="1" applyAlignment="1">
      <alignment horizontal="center" wrapText="1"/>
    </xf>
    <xf numFmtId="0" fontId="24" fillId="0" borderId="21" xfId="0" applyFont="1" applyBorder="1" applyAlignment="1">
      <alignment horizontal="center" wrapText="1"/>
    </xf>
    <xf numFmtId="164" fontId="23" fillId="2" borderId="39" xfId="0" applyNumberFormat="1" applyFont="1" applyFill="1" applyBorder="1" applyAlignment="1">
      <alignment horizontal="center" wrapText="1"/>
    </xf>
    <xf numFmtId="164" fontId="23" fillId="2" borderId="40" xfId="0" applyNumberFormat="1" applyFont="1" applyFill="1" applyBorder="1" applyAlignment="1">
      <alignment horizontal="center" wrapText="1"/>
    </xf>
    <xf numFmtId="0" fontId="23" fillId="2" borderId="40" xfId="0" applyFont="1" applyFill="1" applyBorder="1" applyAlignment="1">
      <alignment horizontal="center" wrapText="1"/>
    </xf>
    <xf numFmtId="164" fontId="23" fillId="2" borderId="41" xfId="0" applyNumberFormat="1" applyFont="1" applyFill="1" applyBorder="1" applyAlignment="1">
      <alignment horizont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xdr:col>
      <xdr:colOff>104775</xdr:colOff>
      <xdr:row>1</xdr:row>
      <xdr:rowOff>158236</xdr:rowOff>
    </xdr:from>
    <xdr:ext cx="6801912" cy="4620939"/>
    <xdr:pic>
      <xdr:nvPicPr>
        <xdr:cNvPr id="2" name="image.png" descr="image.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704975" y="367786"/>
          <a:ext cx="6801912" cy="4620939"/>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25</xdr:col>
      <xdr:colOff>-887158</xdr:colOff>
      <xdr:row>1</xdr:row>
      <xdr:rowOff>50000</xdr:rowOff>
    </xdr:from>
    <xdr:ext cx="837158" cy="279052"/>
    <xdr:pic>
      <xdr:nvPicPr>
        <xdr:cNvPr id="2" name="image.png" descr="image.pn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837158" cy="279052"/>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26</xdr:col>
      <xdr:colOff>-887158</xdr:colOff>
      <xdr:row>1</xdr:row>
      <xdr:rowOff>50000</xdr:rowOff>
    </xdr:from>
    <xdr:ext cx="837158" cy="279052"/>
    <xdr:pic>
      <xdr:nvPicPr>
        <xdr:cNvPr id="2" name="image.png" descr="image.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837158" cy="27905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373850</xdr:colOff>
      <xdr:row>0</xdr:row>
      <xdr:rowOff>82212</xdr:rowOff>
    </xdr:from>
    <xdr:ext cx="2757826" cy="839338"/>
    <xdr:pic>
      <xdr:nvPicPr>
        <xdr:cNvPr id="2" name="image.png" descr="image.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7393775" y="82212"/>
          <a:ext cx="2757826" cy="83933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21</xdr:col>
      <xdr:colOff>-887158</xdr:colOff>
      <xdr:row>1</xdr:row>
      <xdr:rowOff>50000</xdr:rowOff>
    </xdr:from>
    <xdr:ext cx="837158" cy="279052"/>
    <xdr:pic>
      <xdr:nvPicPr>
        <xdr:cNvPr id="2" name="image.png" descr="image.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837158" cy="279052"/>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25</xdr:col>
      <xdr:colOff>-887158</xdr:colOff>
      <xdr:row>1</xdr:row>
      <xdr:rowOff>50000</xdr:rowOff>
    </xdr:from>
    <xdr:ext cx="837158" cy="279052"/>
    <xdr:pic>
      <xdr:nvPicPr>
        <xdr:cNvPr id="2" name="image.png" descr="image.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837158" cy="279052"/>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24</xdr:col>
      <xdr:colOff>-887158</xdr:colOff>
      <xdr:row>1</xdr:row>
      <xdr:rowOff>50000</xdr:rowOff>
    </xdr:from>
    <xdr:ext cx="837158" cy="279052"/>
    <xdr:pic>
      <xdr:nvPicPr>
        <xdr:cNvPr id="2" name="image.png" descr="image.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837158" cy="27905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24</xdr:col>
      <xdr:colOff>-887158</xdr:colOff>
      <xdr:row>1</xdr:row>
      <xdr:rowOff>50000</xdr:rowOff>
    </xdr:from>
    <xdr:ext cx="837158" cy="279052"/>
    <xdr:pic>
      <xdr:nvPicPr>
        <xdr:cNvPr id="2" name="image.png" descr="image.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837158" cy="27905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24</xdr:col>
      <xdr:colOff>-887158</xdr:colOff>
      <xdr:row>1</xdr:row>
      <xdr:rowOff>50000</xdr:rowOff>
    </xdr:from>
    <xdr:ext cx="837158" cy="279052"/>
    <xdr:pic>
      <xdr:nvPicPr>
        <xdr:cNvPr id="2" name="image.png" descr="image.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837158" cy="279052"/>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25</xdr:col>
      <xdr:colOff>-887158</xdr:colOff>
      <xdr:row>1</xdr:row>
      <xdr:rowOff>50000</xdr:rowOff>
    </xdr:from>
    <xdr:ext cx="837158" cy="279052"/>
    <xdr:pic>
      <xdr:nvPicPr>
        <xdr:cNvPr id="2" name="image.png" descr="image.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837158" cy="27905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25</xdr:col>
      <xdr:colOff>-887158</xdr:colOff>
      <xdr:row>1</xdr:row>
      <xdr:rowOff>50000</xdr:rowOff>
    </xdr:from>
    <xdr:ext cx="837158" cy="279052"/>
    <xdr:pic>
      <xdr:nvPicPr>
        <xdr:cNvPr id="2" name="image.png" descr="image.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837158" cy="2790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4"/>
  <sheetViews>
    <sheetView tabSelected="1" showRuler="0" workbookViewId="0">
      <selection activeCell="P19" sqref="P19"/>
    </sheetView>
  </sheetViews>
  <sheetFormatPr defaultColWidth="13.7109375" defaultRowHeight="12.75" x14ac:dyDescent="0.2"/>
  <cols>
    <col min="1" max="13" width="12" customWidth="1"/>
  </cols>
  <sheetData>
    <row r="1" spans="1:13" ht="16.7" customHeight="1" x14ac:dyDescent="0.2">
      <c r="A1" s="63"/>
      <c r="B1" s="64"/>
      <c r="C1" s="64"/>
      <c r="D1" s="64"/>
      <c r="E1" s="64"/>
      <c r="F1" s="64"/>
      <c r="G1" s="64"/>
      <c r="H1" s="64"/>
      <c r="I1" s="64"/>
      <c r="J1" s="64"/>
      <c r="K1" s="64"/>
      <c r="L1" s="64"/>
      <c r="M1" s="64"/>
    </row>
    <row r="2" spans="1:13" ht="16.7" customHeight="1" x14ac:dyDescent="0.2">
      <c r="A2" s="64"/>
      <c r="B2" s="64"/>
      <c r="C2" s="64"/>
      <c r="D2" s="64"/>
      <c r="E2" s="64"/>
      <c r="F2" s="64"/>
      <c r="G2" s="64"/>
      <c r="H2" s="64"/>
      <c r="I2" s="64"/>
      <c r="J2" s="64"/>
      <c r="K2" s="64"/>
      <c r="L2" s="64"/>
      <c r="M2" s="64"/>
    </row>
    <row r="3" spans="1:13" ht="16.7" customHeight="1" x14ac:dyDescent="0.2">
      <c r="A3" s="64"/>
      <c r="B3" s="64"/>
      <c r="C3" s="64"/>
      <c r="D3" s="64"/>
      <c r="E3" s="64"/>
      <c r="F3" s="64"/>
      <c r="G3" s="64"/>
      <c r="H3" s="64"/>
      <c r="I3" s="64"/>
      <c r="J3" s="64"/>
      <c r="K3" s="64"/>
      <c r="L3" s="64"/>
      <c r="M3" s="64"/>
    </row>
    <row r="4" spans="1:13" ht="16.7" customHeight="1" x14ac:dyDescent="0.2">
      <c r="A4" s="64"/>
      <c r="B4" s="64"/>
      <c r="C4" s="64"/>
      <c r="D4" s="64"/>
      <c r="E4" s="64"/>
      <c r="F4" s="64"/>
      <c r="G4" s="64"/>
      <c r="H4" s="64"/>
      <c r="I4" s="64"/>
      <c r="J4" s="64"/>
      <c r="K4" s="64"/>
      <c r="L4" s="64"/>
      <c r="M4" s="64"/>
    </row>
    <row r="5" spans="1:13" ht="16.7" customHeight="1" x14ac:dyDescent="0.2">
      <c r="A5" s="64"/>
      <c r="B5" s="64"/>
      <c r="C5" s="64"/>
      <c r="D5" s="64"/>
      <c r="E5" s="64"/>
      <c r="F5" s="64"/>
      <c r="G5" s="64"/>
      <c r="H5" s="64"/>
      <c r="I5" s="64"/>
      <c r="J5" s="64"/>
      <c r="K5" s="64"/>
      <c r="L5" s="64"/>
      <c r="M5" s="64"/>
    </row>
    <row r="6" spans="1:13" ht="16.7" customHeight="1" x14ac:dyDescent="0.2">
      <c r="A6" s="64"/>
      <c r="B6" s="64"/>
      <c r="C6" s="64"/>
      <c r="D6" s="64"/>
      <c r="E6" s="64"/>
      <c r="F6" s="64"/>
      <c r="G6" s="64"/>
      <c r="H6" s="64"/>
      <c r="I6" s="64"/>
      <c r="J6" s="64"/>
      <c r="K6" s="64"/>
      <c r="L6" s="64"/>
      <c r="M6" s="64"/>
    </row>
    <row r="7" spans="1:13" ht="16.7" customHeight="1" x14ac:dyDescent="0.2">
      <c r="A7" s="64"/>
      <c r="B7" s="64"/>
      <c r="C7" s="64"/>
      <c r="D7" s="64"/>
      <c r="E7" s="64"/>
      <c r="F7" s="64"/>
      <c r="G7" s="64"/>
      <c r="H7" s="64"/>
      <c r="I7" s="64"/>
      <c r="J7" s="64"/>
      <c r="K7" s="64"/>
      <c r="L7" s="64"/>
      <c r="M7" s="64"/>
    </row>
    <row r="8" spans="1:13" ht="16.7" customHeight="1" x14ac:dyDescent="0.2">
      <c r="A8" s="64"/>
      <c r="B8" s="64"/>
      <c r="C8" s="64"/>
      <c r="D8" s="64"/>
      <c r="E8" s="64"/>
      <c r="F8" s="64"/>
      <c r="G8" s="64"/>
      <c r="H8" s="64"/>
      <c r="I8" s="64"/>
      <c r="J8" s="64"/>
      <c r="K8" s="64"/>
      <c r="L8" s="64"/>
      <c r="M8" s="64"/>
    </row>
    <row r="9" spans="1:13" ht="16.7" customHeight="1" x14ac:dyDescent="0.2">
      <c r="A9" s="64"/>
      <c r="B9" s="64"/>
      <c r="C9" s="64"/>
      <c r="D9" s="64"/>
      <c r="E9" s="64"/>
      <c r="F9" s="64"/>
      <c r="G9" s="64"/>
      <c r="H9" s="64"/>
      <c r="I9" s="64"/>
      <c r="J9" s="64"/>
      <c r="K9" s="64"/>
      <c r="L9" s="64"/>
      <c r="M9" s="64"/>
    </row>
    <row r="10" spans="1:13" ht="16.7" customHeight="1" x14ac:dyDescent="0.2">
      <c r="A10" s="64"/>
      <c r="B10" s="64"/>
      <c r="C10" s="64"/>
      <c r="D10" s="64"/>
      <c r="E10" s="64"/>
      <c r="F10" s="64"/>
      <c r="G10" s="64"/>
      <c r="H10" s="64"/>
      <c r="I10" s="64"/>
      <c r="J10" s="64"/>
      <c r="K10" s="64"/>
      <c r="L10" s="64"/>
      <c r="M10" s="64"/>
    </row>
    <row r="11" spans="1:13" ht="16.7" customHeight="1" x14ac:dyDescent="0.2">
      <c r="A11" s="64"/>
      <c r="B11" s="64"/>
      <c r="C11" s="64"/>
      <c r="D11" s="64"/>
      <c r="E11" s="64"/>
      <c r="F11" s="64"/>
      <c r="G11" s="64"/>
      <c r="H11" s="64"/>
      <c r="I11" s="64"/>
      <c r="J11" s="64"/>
      <c r="K11" s="64"/>
      <c r="L11" s="64"/>
      <c r="M11" s="64"/>
    </row>
    <row r="12" spans="1:13" ht="16.7" customHeight="1" x14ac:dyDescent="0.2">
      <c r="A12" s="64"/>
      <c r="B12" s="64"/>
      <c r="C12" s="64"/>
      <c r="D12" s="64"/>
      <c r="E12" s="64"/>
      <c r="F12" s="64"/>
      <c r="G12" s="64"/>
      <c r="H12" s="64"/>
      <c r="I12" s="64"/>
      <c r="J12" s="64"/>
      <c r="K12" s="64"/>
      <c r="L12" s="64"/>
      <c r="M12" s="64"/>
    </row>
    <row r="13" spans="1:13" ht="16.7" customHeight="1" x14ac:dyDescent="0.2">
      <c r="A13" s="64"/>
      <c r="B13" s="64"/>
      <c r="C13" s="64"/>
      <c r="D13" s="64"/>
      <c r="E13" s="64"/>
      <c r="F13" s="64"/>
      <c r="G13" s="64"/>
      <c r="H13" s="64"/>
      <c r="I13" s="64"/>
      <c r="J13" s="64"/>
      <c r="K13" s="64"/>
      <c r="L13" s="64"/>
      <c r="M13" s="64"/>
    </row>
    <row r="14" spans="1:13" ht="16.7" customHeight="1" x14ac:dyDescent="0.2">
      <c r="A14" s="64"/>
      <c r="B14" s="64"/>
      <c r="C14" s="64"/>
      <c r="D14" s="64"/>
      <c r="E14" s="64"/>
      <c r="F14" s="64"/>
      <c r="G14" s="64"/>
      <c r="H14" s="64"/>
      <c r="I14" s="64"/>
      <c r="J14" s="64"/>
      <c r="K14" s="64"/>
      <c r="L14" s="64"/>
      <c r="M14" s="64"/>
    </row>
    <row r="15" spans="1:13" ht="16.7" customHeight="1" x14ac:dyDescent="0.2">
      <c r="A15" s="64"/>
      <c r="B15" s="64"/>
      <c r="C15" s="64"/>
      <c r="D15" s="64"/>
      <c r="E15" s="64"/>
      <c r="F15" s="64"/>
      <c r="G15" s="64"/>
      <c r="H15" s="64"/>
      <c r="I15" s="64"/>
      <c r="J15" s="64"/>
      <c r="K15" s="64"/>
      <c r="L15" s="64"/>
      <c r="M15" s="64"/>
    </row>
    <row r="16" spans="1:13" ht="16.7" customHeight="1" x14ac:dyDescent="0.2">
      <c r="A16" s="64"/>
      <c r="B16" s="64"/>
      <c r="C16" s="64"/>
      <c r="D16" s="64"/>
      <c r="E16" s="64"/>
      <c r="F16" s="64"/>
      <c r="G16" s="64"/>
      <c r="H16" s="64"/>
      <c r="I16" s="64"/>
      <c r="J16" s="64"/>
      <c r="K16" s="64"/>
      <c r="L16" s="64"/>
      <c r="M16" s="64"/>
    </row>
    <row r="17" spans="1:13" ht="16.7" customHeight="1" x14ac:dyDescent="0.2">
      <c r="A17" s="64"/>
      <c r="B17" s="64"/>
      <c r="C17" s="64"/>
      <c r="D17" s="64"/>
      <c r="E17" s="64"/>
      <c r="F17" s="64"/>
      <c r="G17" s="64"/>
      <c r="H17" s="64"/>
      <c r="I17" s="64"/>
      <c r="J17" s="64"/>
      <c r="K17" s="64"/>
      <c r="L17" s="64"/>
      <c r="M17" s="64"/>
    </row>
    <row r="18" spans="1:13" ht="16.7" customHeight="1" x14ac:dyDescent="0.2">
      <c r="A18" s="64"/>
      <c r="B18" s="64"/>
      <c r="C18" s="64"/>
      <c r="D18" s="64"/>
      <c r="E18" s="64"/>
      <c r="F18" s="64"/>
      <c r="G18" s="64"/>
      <c r="H18" s="64"/>
      <c r="I18" s="64"/>
      <c r="J18" s="64"/>
      <c r="K18" s="64"/>
      <c r="L18" s="64"/>
      <c r="M18" s="64"/>
    </row>
    <row r="19" spans="1:13" ht="16.7" customHeight="1" x14ac:dyDescent="0.2">
      <c r="A19" s="64"/>
      <c r="B19" s="64"/>
      <c r="C19" s="64"/>
      <c r="D19" s="64"/>
      <c r="E19" s="64"/>
      <c r="F19" s="64"/>
      <c r="G19" s="64"/>
      <c r="H19" s="64"/>
      <c r="I19" s="64"/>
      <c r="J19" s="64"/>
      <c r="K19" s="64"/>
      <c r="L19" s="64"/>
      <c r="M19" s="64"/>
    </row>
    <row r="20" spans="1:13" ht="16.7" customHeight="1" x14ac:dyDescent="0.2">
      <c r="A20" s="64"/>
      <c r="B20" s="64"/>
      <c r="C20" s="64"/>
      <c r="D20" s="64"/>
      <c r="E20" s="64"/>
      <c r="F20" s="64"/>
      <c r="G20" s="64"/>
      <c r="H20" s="64"/>
      <c r="I20" s="64"/>
      <c r="J20" s="64"/>
      <c r="K20" s="64"/>
      <c r="L20" s="64"/>
      <c r="M20" s="64"/>
    </row>
    <row r="21" spans="1:13" ht="16.7" customHeight="1" x14ac:dyDescent="0.2">
      <c r="A21" s="64"/>
      <c r="B21" s="64"/>
      <c r="C21" s="64"/>
      <c r="D21" s="64"/>
      <c r="E21" s="64"/>
      <c r="F21" s="64"/>
      <c r="G21" s="64"/>
      <c r="H21" s="64"/>
      <c r="I21" s="64"/>
      <c r="J21" s="64"/>
      <c r="K21" s="64"/>
      <c r="L21" s="64"/>
      <c r="M21" s="64"/>
    </row>
    <row r="22" spans="1:13" ht="16.7" customHeight="1" x14ac:dyDescent="0.2">
      <c r="A22" s="64"/>
      <c r="B22" s="64"/>
      <c r="C22" s="64"/>
      <c r="D22" s="64"/>
      <c r="E22" s="64"/>
      <c r="F22" s="64"/>
      <c r="G22" s="64"/>
      <c r="H22" s="64"/>
      <c r="I22" s="64"/>
      <c r="J22" s="64"/>
      <c r="K22" s="64"/>
      <c r="L22" s="64"/>
      <c r="M22" s="64"/>
    </row>
    <row r="23" spans="1:13" ht="16.7" customHeight="1" x14ac:dyDescent="0.2">
      <c r="A23" s="64"/>
      <c r="B23" s="64"/>
      <c r="C23" s="64"/>
      <c r="D23" s="64"/>
      <c r="E23" s="64"/>
      <c r="F23" s="64"/>
      <c r="G23" s="64"/>
      <c r="H23" s="64"/>
      <c r="I23" s="64"/>
      <c r="J23" s="64"/>
      <c r="K23" s="64"/>
      <c r="L23" s="64"/>
      <c r="M23" s="64"/>
    </row>
    <row r="24" spans="1:13" ht="16.7" customHeight="1" x14ac:dyDescent="0.2">
      <c r="A24" s="64"/>
      <c r="B24" s="64"/>
      <c r="C24" s="64"/>
      <c r="D24" s="64"/>
      <c r="E24" s="64"/>
      <c r="F24" s="64"/>
      <c r="G24" s="64"/>
      <c r="H24" s="64"/>
      <c r="I24" s="64"/>
      <c r="J24" s="64"/>
      <c r="K24" s="64"/>
      <c r="L24" s="64"/>
      <c r="M24" s="64"/>
    </row>
    <row r="25" spans="1:13" ht="16.7" customHeight="1" x14ac:dyDescent="0.2">
      <c r="A25" s="64"/>
      <c r="B25" s="64"/>
      <c r="C25" s="64"/>
      <c r="D25" s="64"/>
      <c r="E25" s="64"/>
      <c r="F25" s="64"/>
      <c r="G25" s="64"/>
      <c r="H25" s="64"/>
      <c r="I25" s="64"/>
      <c r="J25" s="64"/>
      <c r="K25" s="64"/>
      <c r="L25" s="64"/>
      <c r="M25" s="64"/>
    </row>
    <row r="26" spans="1:13" ht="16.7" customHeight="1" x14ac:dyDescent="0.2">
      <c r="A26" s="65" t="s">
        <v>0</v>
      </c>
      <c r="B26" s="64"/>
      <c r="C26" s="64"/>
      <c r="D26" s="64"/>
      <c r="E26" s="64"/>
      <c r="F26" s="64"/>
      <c r="G26" s="64"/>
      <c r="H26" s="64"/>
      <c r="I26" s="64"/>
      <c r="J26" s="64"/>
      <c r="K26" s="64"/>
      <c r="L26" s="64"/>
      <c r="M26" s="64"/>
    </row>
    <row r="27" spans="1:13" ht="16.7" customHeight="1" x14ac:dyDescent="0.2">
      <c r="A27" s="64"/>
      <c r="B27" s="64"/>
      <c r="C27" s="64"/>
      <c r="D27" s="64"/>
      <c r="E27" s="64"/>
      <c r="F27" s="64"/>
      <c r="G27" s="64"/>
      <c r="H27" s="64"/>
      <c r="I27" s="64"/>
      <c r="J27" s="64"/>
      <c r="K27" s="64"/>
      <c r="L27" s="64"/>
      <c r="M27" s="64"/>
    </row>
    <row r="28" spans="1:13" ht="16.7" customHeight="1" x14ac:dyDescent="0.2">
      <c r="A28" s="64"/>
      <c r="B28" s="64"/>
      <c r="C28" s="64"/>
      <c r="D28" s="64"/>
      <c r="E28" s="64"/>
      <c r="F28" s="64"/>
      <c r="G28" s="64"/>
      <c r="H28" s="64"/>
      <c r="I28" s="64"/>
      <c r="J28" s="64"/>
      <c r="K28" s="64"/>
      <c r="L28" s="64"/>
      <c r="M28" s="64"/>
    </row>
    <row r="29" spans="1:13" ht="16.7" customHeight="1" x14ac:dyDescent="0.2">
      <c r="A29" s="64"/>
      <c r="B29" s="64"/>
      <c r="C29" s="64"/>
      <c r="D29" s="64"/>
      <c r="E29" s="64"/>
      <c r="F29" s="64"/>
      <c r="G29" s="64"/>
      <c r="H29" s="64"/>
      <c r="I29" s="64"/>
      <c r="J29" s="64"/>
      <c r="K29" s="64"/>
      <c r="L29" s="64"/>
      <c r="M29" s="64"/>
    </row>
    <row r="30" spans="1:13" ht="16.7" customHeight="1" x14ac:dyDescent="0.2">
      <c r="A30" s="64"/>
      <c r="B30" s="64"/>
      <c r="C30" s="64"/>
      <c r="D30" s="64"/>
      <c r="E30" s="64"/>
      <c r="F30" s="64"/>
      <c r="G30" s="64"/>
      <c r="H30" s="64"/>
      <c r="I30" s="64"/>
      <c r="J30" s="64"/>
      <c r="K30" s="64"/>
      <c r="L30" s="64"/>
      <c r="M30" s="64"/>
    </row>
    <row r="31" spans="1:13" ht="16.7" customHeight="1" x14ac:dyDescent="0.2">
      <c r="A31" s="64"/>
      <c r="B31" s="64"/>
      <c r="C31" s="64"/>
      <c r="D31" s="64"/>
      <c r="E31" s="64"/>
      <c r="F31" s="64"/>
      <c r="G31" s="64"/>
      <c r="H31" s="64"/>
      <c r="I31" s="64"/>
      <c r="J31" s="64"/>
      <c r="K31" s="64"/>
      <c r="L31" s="64"/>
      <c r="M31" s="64"/>
    </row>
    <row r="32" spans="1:13"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sheetData>
  <mergeCells count="2">
    <mergeCell ref="A1:M25"/>
    <mergeCell ref="A26:M31"/>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44"/>
  <sheetViews>
    <sheetView showRuler="0" topLeftCell="A5" workbookViewId="0">
      <selection activeCell="A45" sqref="A45"/>
    </sheetView>
  </sheetViews>
  <sheetFormatPr defaultColWidth="13.7109375" defaultRowHeight="12.75" x14ac:dyDescent="0.2"/>
  <cols>
    <col min="1" max="4" width="12.140625" customWidth="1"/>
    <col min="5" max="5" width="0.42578125" customWidth="1"/>
    <col min="6" max="6" width="15.140625" customWidth="1"/>
    <col min="7" max="7" width="1" customWidth="1"/>
    <col min="8" max="8" width="15.140625" customWidth="1"/>
    <col min="9" max="9" width="1" customWidth="1"/>
    <col min="10" max="10" width="0.28515625" customWidth="1"/>
    <col min="11" max="11" width="14.28515625" customWidth="1"/>
    <col min="12" max="12" width="0.28515625" customWidth="1"/>
    <col min="13" max="14" width="0.5703125" customWidth="1"/>
    <col min="15" max="15" width="0.28515625" customWidth="1"/>
    <col min="16" max="16" width="14.28515625" customWidth="1"/>
    <col min="17" max="17" width="0.28515625" customWidth="1"/>
    <col min="18" max="18" width="1" customWidth="1"/>
    <col min="19" max="19" width="15.140625" customWidth="1"/>
    <col min="20" max="20" width="1" customWidth="1"/>
    <col min="21" max="21" width="15.140625" customWidth="1"/>
    <col min="22" max="22" width="1" customWidth="1"/>
    <col min="23" max="23" width="15.140625" customWidth="1"/>
    <col min="24" max="24" width="1" customWidth="1"/>
    <col min="25" max="25" width="15.140625" customWidth="1"/>
  </cols>
  <sheetData>
    <row r="1" spans="1:26" ht="26.65" customHeight="1" x14ac:dyDescent="0.3">
      <c r="A1" s="82" t="s">
        <v>3</v>
      </c>
      <c r="B1" s="64"/>
      <c r="C1" s="64"/>
      <c r="D1" s="64"/>
      <c r="E1" s="64"/>
      <c r="Q1" s="77" t="s">
        <v>111</v>
      </c>
      <c r="R1" s="64"/>
      <c r="S1" s="64"/>
      <c r="T1" s="64"/>
      <c r="U1" s="64"/>
      <c r="V1" s="64"/>
      <c r="W1" s="64"/>
      <c r="X1" s="64"/>
      <c r="Y1" s="64"/>
    </row>
    <row r="2" spans="1:26" ht="16.7" customHeight="1" x14ac:dyDescent="0.2">
      <c r="A2" s="83" t="s">
        <v>112</v>
      </c>
      <c r="B2" s="64"/>
      <c r="C2" s="64"/>
      <c r="D2" s="64"/>
      <c r="E2" s="64"/>
      <c r="X2" s="78"/>
      <c r="Y2" s="78"/>
    </row>
    <row r="3" spans="1:26" ht="16.7" customHeight="1" x14ac:dyDescent="0.2">
      <c r="A3" s="83" t="s">
        <v>6</v>
      </c>
      <c r="B3" s="64"/>
      <c r="C3" s="64"/>
      <c r="D3" s="64"/>
      <c r="E3" s="64"/>
      <c r="F3" s="64"/>
      <c r="X3" s="78"/>
      <c r="Y3" s="78"/>
    </row>
    <row r="4" spans="1:26" ht="16.7" customHeight="1" x14ac:dyDescent="0.2"/>
    <row r="5" spans="1:26" ht="16.7" customHeight="1" x14ac:dyDescent="0.2"/>
    <row r="6" spans="1:26" ht="16.7" customHeight="1" x14ac:dyDescent="0.25">
      <c r="F6" s="79" t="s">
        <v>7</v>
      </c>
      <c r="G6" s="75"/>
      <c r="H6" s="75"/>
      <c r="I6" s="75"/>
      <c r="J6" s="75"/>
      <c r="K6" s="75"/>
      <c r="L6" s="75"/>
      <c r="M6" s="15"/>
      <c r="N6" s="45"/>
      <c r="O6" s="75" t="s">
        <v>8</v>
      </c>
      <c r="P6" s="75"/>
      <c r="Q6" s="76"/>
      <c r="R6" s="46"/>
      <c r="S6" s="32" t="s">
        <v>76</v>
      </c>
      <c r="T6" s="33"/>
      <c r="U6" s="34" t="s">
        <v>8</v>
      </c>
      <c r="V6" s="47"/>
      <c r="W6" s="4" t="s">
        <v>98</v>
      </c>
      <c r="X6" s="47"/>
      <c r="Y6" s="34" t="s">
        <v>8</v>
      </c>
      <c r="Z6" s="16"/>
    </row>
    <row r="7" spans="1:26" ht="16.7" customHeight="1" x14ac:dyDescent="0.25">
      <c r="F7" s="17"/>
      <c r="G7" s="17"/>
      <c r="H7" s="17"/>
      <c r="I7" s="17"/>
      <c r="J7" s="73" t="s">
        <v>9</v>
      </c>
      <c r="K7" s="73"/>
      <c r="L7" s="73"/>
      <c r="M7" s="18"/>
      <c r="N7" s="19"/>
      <c r="O7" s="73" t="s">
        <v>9</v>
      </c>
      <c r="P7" s="73"/>
      <c r="Q7" s="73"/>
      <c r="S7" s="32" t="s">
        <v>10</v>
      </c>
      <c r="T7" s="32"/>
      <c r="U7" s="3" t="s">
        <v>10</v>
      </c>
      <c r="V7" s="51"/>
      <c r="W7" s="36" t="s">
        <v>45</v>
      </c>
      <c r="X7" s="47"/>
      <c r="Y7" s="4" t="s">
        <v>10</v>
      </c>
      <c r="Z7" s="16"/>
    </row>
    <row r="8" spans="1:26" ht="16.7" customHeight="1" x14ac:dyDescent="0.25">
      <c r="F8" s="72" t="s">
        <v>12</v>
      </c>
      <c r="G8" s="64"/>
      <c r="H8" s="64"/>
      <c r="J8" s="72" t="s">
        <v>13</v>
      </c>
      <c r="K8" s="64"/>
      <c r="L8" s="64"/>
      <c r="N8" s="59"/>
      <c r="O8" s="72" t="s">
        <v>13</v>
      </c>
      <c r="P8" s="64"/>
      <c r="Q8" s="64"/>
      <c r="S8" s="5" t="s">
        <v>14</v>
      </c>
      <c r="T8" s="32"/>
      <c r="U8" s="5" t="s">
        <v>14</v>
      </c>
      <c r="V8" s="51"/>
      <c r="W8" s="6" t="s">
        <v>14</v>
      </c>
      <c r="X8" s="47"/>
      <c r="Y8" s="6" t="s">
        <v>14</v>
      </c>
      <c r="Z8" s="16"/>
    </row>
    <row r="9" spans="1:26" ht="15.75" customHeight="1" x14ac:dyDescent="0.2">
      <c r="F9" s="7">
        <v>45747</v>
      </c>
      <c r="G9" s="9"/>
      <c r="H9" s="8">
        <v>45838</v>
      </c>
      <c r="I9" s="9"/>
      <c r="J9" s="81" t="s">
        <v>16</v>
      </c>
      <c r="K9" s="81"/>
      <c r="L9" s="81"/>
      <c r="M9" s="22"/>
      <c r="N9" s="23"/>
      <c r="O9" s="81" t="s">
        <v>17</v>
      </c>
      <c r="P9" s="81"/>
      <c r="Q9" s="89"/>
      <c r="R9" s="24"/>
      <c r="S9" s="11">
        <v>45930</v>
      </c>
      <c r="T9" s="24"/>
      <c r="U9" s="11">
        <v>46022</v>
      </c>
      <c r="V9" s="24"/>
      <c r="W9" s="11">
        <v>46022</v>
      </c>
      <c r="X9" s="24"/>
      <c r="Y9" s="11">
        <v>46112</v>
      </c>
      <c r="Z9" s="16"/>
    </row>
    <row r="10" spans="1:26" ht="5.0999999999999996" customHeight="1" x14ac:dyDescent="0.2">
      <c r="F10" s="17"/>
      <c r="G10" s="17"/>
      <c r="H10" s="17"/>
      <c r="I10" s="17"/>
      <c r="J10" s="17"/>
      <c r="K10" s="17"/>
      <c r="L10" s="17"/>
      <c r="M10" s="25"/>
      <c r="N10" s="19"/>
      <c r="O10" s="17"/>
      <c r="P10" s="17"/>
      <c r="Q10" s="17"/>
      <c r="S10" s="17"/>
      <c r="T10" s="13"/>
      <c r="U10" s="17"/>
      <c r="V10" s="51"/>
      <c r="W10" s="26"/>
      <c r="X10" s="47"/>
      <c r="Y10" s="26"/>
      <c r="Z10" s="16"/>
    </row>
    <row r="11" spans="1:26" ht="15.75" customHeight="1" x14ac:dyDescent="0.2">
      <c r="A11" s="71" t="s">
        <v>83</v>
      </c>
      <c r="B11" s="64"/>
      <c r="C11" s="64"/>
      <c r="D11" s="64"/>
      <c r="F11" s="201">
        <f>-'Sch. 1'!F23</f>
        <v>0</v>
      </c>
      <c r="G11" s="170"/>
      <c r="H11" s="201">
        <f>-'Sch. 1'!H23</f>
        <v>0</v>
      </c>
      <c r="I11" s="202"/>
      <c r="J11" s="202"/>
      <c r="K11" s="201">
        <f>-'Sch. 1'!K23</f>
        <v>0</v>
      </c>
      <c r="L11" s="202"/>
      <c r="M11" s="202"/>
      <c r="N11" s="203"/>
      <c r="O11" s="202"/>
      <c r="P11" s="201">
        <f>-'Sch. 1'!P23</f>
        <v>0</v>
      </c>
      <c r="Q11" s="202"/>
      <c r="R11" s="202"/>
      <c r="S11" s="201">
        <f>+P11+K11</f>
        <v>0</v>
      </c>
      <c r="T11" s="170"/>
      <c r="U11" s="97">
        <f>-'Sch. 1'!S23</f>
        <v>41000000</v>
      </c>
      <c r="V11" s="170"/>
      <c r="W11" s="99">
        <f>+F11+H11+S11+U11</f>
        <v>41000000</v>
      </c>
      <c r="X11" s="172"/>
      <c r="Y11" s="204">
        <f>-'Sch. 1'!U23</f>
        <v>0</v>
      </c>
      <c r="Z11" s="16"/>
    </row>
    <row r="12" spans="1:26" ht="5.0999999999999996" customHeight="1" x14ac:dyDescent="0.2">
      <c r="N12" s="98"/>
      <c r="U12" s="123"/>
      <c r="W12" s="100"/>
      <c r="X12" s="129"/>
      <c r="Y12" s="100"/>
      <c r="Z12" s="16"/>
    </row>
    <row r="13" spans="1:26" ht="15.75" customHeight="1" x14ac:dyDescent="0.2">
      <c r="A13" s="71" t="s">
        <v>113</v>
      </c>
      <c r="B13" s="64"/>
      <c r="C13" s="64"/>
      <c r="D13" s="64"/>
      <c r="F13" s="110">
        <f>-'Sch. 1'!F25</f>
        <v>0</v>
      </c>
      <c r="G13" s="102"/>
      <c r="H13" s="101">
        <f>-'Sch. 1'!H25</f>
        <v>157000000</v>
      </c>
      <c r="I13" s="102"/>
      <c r="J13" s="102"/>
      <c r="K13" s="110">
        <f>-'Sch. 1'!K25</f>
        <v>0</v>
      </c>
      <c r="L13" s="109"/>
      <c r="M13" s="109"/>
      <c r="N13" s="111"/>
      <c r="O13" s="109"/>
      <c r="P13" s="110">
        <f>-'Sch. 1'!P25</f>
        <v>0</v>
      </c>
      <c r="Q13" s="109"/>
      <c r="R13" s="109"/>
      <c r="S13" s="110">
        <f>+P13+K13</f>
        <v>0</v>
      </c>
      <c r="T13" s="109"/>
      <c r="U13" s="110">
        <f>-'Sch. 1'!S25</f>
        <v>0</v>
      </c>
      <c r="V13" s="102"/>
      <c r="W13" s="104">
        <f>+F13+H13+S13+U13</f>
        <v>157000000</v>
      </c>
      <c r="X13" s="131"/>
      <c r="Y13" s="112">
        <f>-'Sch. 1'!U25</f>
        <v>0</v>
      </c>
      <c r="Z13" s="16"/>
    </row>
    <row r="14" spans="1:26" ht="5.0999999999999996" customHeight="1" x14ac:dyDescent="0.2">
      <c r="F14" s="102"/>
      <c r="G14" s="102"/>
      <c r="H14" s="102"/>
      <c r="I14" s="102"/>
      <c r="J14" s="102"/>
      <c r="K14" s="102"/>
      <c r="L14" s="102"/>
      <c r="M14" s="102"/>
      <c r="N14" s="103"/>
      <c r="O14" s="102"/>
      <c r="P14" s="102"/>
      <c r="Q14" s="102"/>
      <c r="R14" s="102"/>
      <c r="S14" s="102"/>
      <c r="T14" s="102"/>
      <c r="U14" s="101"/>
      <c r="V14" s="102"/>
      <c r="W14" s="104"/>
      <c r="X14" s="131"/>
      <c r="Y14" s="104"/>
      <c r="Z14" s="16"/>
    </row>
    <row r="15" spans="1:26" ht="35.1" customHeight="1" x14ac:dyDescent="0.2">
      <c r="A15" s="71" t="s">
        <v>114</v>
      </c>
      <c r="B15" s="64"/>
      <c r="C15" s="64"/>
      <c r="D15" s="64"/>
      <c r="F15" s="101">
        <f>-'Sch. 1'!F27</f>
        <v>85000000</v>
      </c>
      <c r="G15" s="102"/>
      <c r="H15" s="101">
        <f>-'Sch. 1'!H27</f>
        <v>181000000</v>
      </c>
      <c r="I15" s="102"/>
      <c r="J15" s="102"/>
      <c r="K15" s="101">
        <f>-'Sch. 1'!K27</f>
        <v>188000000</v>
      </c>
      <c r="L15" s="102"/>
      <c r="M15" s="102"/>
      <c r="N15" s="103"/>
      <c r="O15" s="102"/>
      <c r="P15" s="101">
        <f>-'Sch. 1'!P27</f>
        <v>185000000</v>
      </c>
      <c r="Q15" s="102"/>
      <c r="R15" s="102"/>
      <c r="S15" s="101">
        <f>+P15+K15</f>
        <v>373000000</v>
      </c>
      <c r="T15" s="102"/>
      <c r="U15" s="101">
        <f>-'Sch. 1'!S27</f>
        <v>546000000</v>
      </c>
      <c r="V15" s="102"/>
      <c r="W15" s="104">
        <f>+F15+H15+S15+U15</f>
        <v>1185000000</v>
      </c>
      <c r="X15" s="131"/>
      <c r="Y15" s="104">
        <f>-'Sch. 1'!U27</f>
        <v>103000000</v>
      </c>
      <c r="Z15" s="16"/>
    </row>
    <row r="16" spans="1:26" ht="5.0999999999999996" customHeight="1" x14ac:dyDescent="0.2">
      <c r="F16" s="102"/>
      <c r="G16" s="102"/>
      <c r="H16" s="102"/>
      <c r="I16" s="102"/>
      <c r="J16" s="102"/>
      <c r="K16" s="102"/>
      <c r="L16" s="102"/>
      <c r="M16" s="102"/>
      <c r="N16" s="103"/>
      <c r="O16" s="102"/>
      <c r="P16" s="102"/>
      <c r="Q16" s="102"/>
      <c r="R16" s="102"/>
      <c r="S16" s="102"/>
      <c r="T16" s="102"/>
      <c r="U16" s="101"/>
      <c r="V16" s="102"/>
      <c r="W16" s="104"/>
      <c r="X16" s="131"/>
      <c r="Y16" s="104"/>
      <c r="Z16" s="16"/>
    </row>
    <row r="17" spans="1:26" ht="16.7" customHeight="1" x14ac:dyDescent="0.2">
      <c r="A17" s="71" t="s">
        <v>115</v>
      </c>
      <c r="B17" s="64"/>
      <c r="C17" s="64"/>
      <c r="D17" s="64"/>
      <c r="F17" s="101">
        <f>-'Sch. 1'!F29</f>
        <v>-35000000</v>
      </c>
      <c r="G17" s="102"/>
      <c r="H17" s="110">
        <f>-'Sch. 1'!H29</f>
        <v>0</v>
      </c>
      <c r="I17" s="109"/>
      <c r="J17" s="109"/>
      <c r="K17" s="110">
        <f>-'Sch. 1'!K29</f>
        <v>0</v>
      </c>
      <c r="L17" s="109"/>
      <c r="M17" s="109"/>
      <c r="N17" s="111"/>
      <c r="O17" s="109"/>
      <c r="P17" s="110">
        <f>-'Sch. 1'!P29</f>
        <v>0</v>
      </c>
      <c r="Q17" s="109"/>
      <c r="R17" s="109"/>
      <c r="S17" s="110">
        <f>+P17+K17</f>
        <v>0</v>
      </c>
      <c r="T17" s="109"/>
      <c r="U17" s="110">
        <f>-'Sch. 1'!S29</f>
        <v>0</v>
      </c>
      <c r="V17" s="102"/>
      <c r="W17" s="104">
        <f>+F17+H17+S17+U17</f>
        <v>-35000000</v>
      </c>
      <c r="X17" s="131"/>
      <c r="Y17" s="112">
        <f>-'Sch. 1'!U29</f>
        <v>0</v>
      </c>
      <c r="Z17" s="16"/>
    </row>
    <row r="18" spans="1:26" ht="5.0999999999999996" customHeight="1" x14ac:dyDescent="0.2">
      <c r="F18" s="102"/>
      <c r="G18" s="102"/>
      <c r="H18" s="102"/>
      <c r="I18" s="102"/>
      <c r="J18" s="102"/>
      <c r="K18" s="102"/>
      <c r="L18" s="102"/>
      <c r="M18" s="102"/>
      <c r="N18" s="103"/>
      <c r="O18" s="102"/>
      <c r="P18" s="102"/>
      <c r="Q18" s="102"/>
      <c r="R18" s="102"/>
      <c r="S18" s="102"/>
      <c r="T18" s="102"/>
      <c r="U18" s="101"/>
      <c r="V18" s="102"/>
      <c r="W18" s="104"/>
      <c r="X18" s="131"/>
      <c r="Y18" s="112"/>
      <c r="Z18" s="16"/>
    </row>
    <row r="19" spans="1:26" ht="16.7" hidden="1" customHeight="1" x14ac:dyDescent="0.2">
      <c r="A19" s="71" t="s">
        <v>116</v>
      </c>
      <c r="B19" s="64"/>
      <c r="C19" s="64"/>
      <c r="D19" s="64"/>
      <c r="F19" s="101">
        <v>0</v>
      </c>
      <c r="G19" s="102"/>
      <c r="H19" s="101">
        <v>0</v>
      </c>
      <c r="I19" s="102"/>
      <c r="J19" s="102"/>
      <c r="K19" s="101">
        <v>0</v>
      </c>
      <c r="L19" s="102"/>
      <c r="M19" s="102"/>
      <c r="N19" s="103"/>
      <c r="O19" s="102"/>
      <c r="P19" s="101">
        <v>0</v>
      </c>
      <c r="Q19" s="102"/>
      <c r="R19" s="102"/>
      <c r="S19" s="101">
        <f>+P19+K19</f>
        <v>0</v>
      </c>
      <c r="T19" s="102"/>
      <c r="U19" s="101">
        <v>0</v>
      </c>
      <c r="V19" s="102"/>
      <c r="W19" s="104">
        <f>+F19+H19+S19+U19</f>
        <v>0</v>
      </c>
      <c r="X19" s="131"/>
      <c r="Y19" s="112">
        <v>0</v>
      </c>
      <c r="Z19" s="16"/>
    </row>
    <row r="20" spans="1:26" ht="5.0999999999999996" hidden="1" customHeight="1" x14ac:dyDescent="0.2">
      <c r="F20" s="102"/>
      <c r="G20" s="102"/>
      <c r="H20" s="102"/>
      <c r="I20" s="102"/>
      <c r="J20" s="102"/>
      <c r="K20" s="102"/>
      <c r="L20" s="102"/>
      <c r="M20" s="102"/>
      <c r="N20" s="103"/>
      <c r="O20" s="102"/>
      <c r="P20" s="102"/>
      <c r="Q20" s="102"/>
      <c r="R20" s="102"/>
      <c r="S20" s="102"/>
      <c r="T20" s="102"/>
      <c r="U20" s="101"/>
      <c r="V20" s="102"/>
      <c r="W20" s="104"/>
      <c r="X20" s="131"/>
      <c r="Y20" s="112"/>
      <c r="Z20" s="16"/>
    </row>
    <row r="21" spans="1:26" ht="16.7" customHeight="1" x14ac:dyDescent="0.2">
      <c r="A21" s="71" t="s">
        <v>117</v>
      </c>
      <c r="B21" s="64"/>
      <c r="C21" s="64"/>
      <c r="D21" s="64"/>
      <c r="F21" s="110">
        <v>0</v>
      </c>
      <c r="G21" s="109"/>
      <c r="H21" s="110">
        <v>0</v>
      </c>
      <c r="I21" s="109"/>
      <c r="J21" s="109"/>
      <c r="K21" s="110">
        <v>0</v>
      </c>
      <c r="L21" s="109"/>
      <c r="M21" s="109"/>
      <c r="N21" s="111"/>
      <c r="O21" s="109"/>
      <c r="P21" s="110">
        <v>0</v>
      </c>
      <c r="Q21" s="109"/>
      <c r="R21" s="109"/>
      <c r="S21" s="110">
        <f>+P21+K21</f>
        <v>0</v>
      </c>
      <c r="T21" s="102"/>
      <c r="U21" s="101">
        <f>-'Sch. 6'!U35</f>
        <v>40000000</v>
      </c>
      <c r="V21" s="102"/>
      <c r="W21" s="104">
        <f>+F21+H21+S21+U21</f>
        <v>40000000</v>
      </c>
      <c r="X21" s="131"/>
      <c r="Y21" s="112">
        <v>0</v>
      </c>
      <c r="Z21" s="16"/>
    </row>
    <row r="22" spans="1:26" ht="5.0999999999999996" customHeight="1" x14ac:dyDescent="0.2">
      <c r="F22" s="102"/>
      <c r="G22" s="102"/>
      <c r="H22" s="102"/>
      <c r="I22" s="102"/>
      <c r="J22" s="102"/>
      <c r="K22" s="102"/>
      <c r="L22" s="102"/>
      <c r="M22" s="102"/>
      <c r="N22" s="103"/>
      <c r="O22" s="102"/>
      <c r="P22" s="102"/>
      <c r="Q22" s="102"/>
      <c r="R22" s="102"/>
      <c r="S22" s="102"/>
      <c r="T22" s="102"/>
      <c r="U22" s="205"/>
      <c r="V22" s="102"/>
      <c r="W22" s="105"/>
      <c r="X22" s="131"/>
      <c r="Y22" s="105"/>
      <c r="Z22" s="16"/>
    </row>
    <row r="23" spans="1:26" ht="35.85" customHeight="1" x14ac:dyDescent="0.25">
      <c r="A23" s="70" t="s">
        <v>118</v>
      </c>
      <c r="B23" s="64"/>
      <c r="C23" s="64"/>
      <c r="D23" s="64"/>
      <c r="F23" s="206">
        <f>SUM(F11,F13,F15,F17,F19,F21)</f>
        <v>50000000</v>
      </c>
      <c r="G23" s="102"/>
      <c r="H23" s="206">
        <f>SUM(H11,H13,H15,H17,H19,H21)</f>
        <v>338000000</v>
      </c>
      <c r="I23" s="102"/>
      <c r="J23" s="102"/>
      <c r="K23" s="206">
        <f>SUM(K11,K13,K15,K17,K19,K21)</f>
        <v>188000000</v>
      </c>
      <c r="L23" s="102"/>
      <c r="M23" s="102"/>
      <c r="N23" s="103"/>
      <c r="O23" s="102"/>
      <c r="P23" s="206">
        <f>SUM(P11,P13,P15,P17,P19,P21)</f>
        <v>185000000</v>
      </c>
      <c r="Q23" s="102"/>
      <c r="R23" s="102"/>
      <c r="S23" s="206">
        <f>SUM(S11,S13,S15,S17,S19,S21)</f>
        <v>373000000</v>
      </c>
      <c r="T23" s="102"/>
      <c r="U23" s="206">
        <f>SUM(U11,U13,U15,U17,U19,U21)</f>
        <v>627000000</v>
      </c>
      <c r="V23" s="102"/>
      <c r="W23" s="207">
        <f>SUM(W11,W13,W15,W17,W19,W21)</f>
        <v>1388000000</v>
      </c>
      <c r="X23" s="131"/>
      <c r="Y23" s="207">
        <f>SUM(Y11,Y13,Y15,Y17,Y19,Y21)</f>
        <v>103000000</v>
      </c>
      <c r="Z23" s="16"/>
    </row>
    <row r="24" spans="1:26" ht="5.0999999999999996" customHeight="1" x14ac:dyDescent="0.2">
      <c r="F24" s="106"/>
      <c r="G24" s="102"/>
      <c r="H24" s="106"/>
      <c r="I24" s="102"/>
      <c r="J24" s="102"/>
      <c r="K24" s="106"/>
      <c r="L24" s="102"/>
      <c r="M24" s="102"/>
      <c r="N24" s="103"/>
      <c r="O24" s="102"/>
      <c r="P24" s="106"/>
      <c r="Q24" s="102"/>
      <c r="R24" s="102"/>
      <c r="S24" s="106"/>
      <c r="T24" s="102"/>
      <c r="U24" s="106"/>
      <c r="V24" s="102"/>
      <c r="W24" s="107"/>
      <c r="X24" s="131"/>
      <c r="Y24" s="107"/>
      <c r="Z24" s="16"/>
    </row>
    <row r="25" spans="1:26" ht="16.7" customHeight="1" x14ac:dyDescent="0.2">
      <c r="A25" s="71" t="s">
        <v>119</v>
      </c>
      <c r="B25" s="64"/>
      <c r="C25" s="64"/>
      <c r="F25" s="101">
        <v>-14000000</v>
      </c>
      <c r="G25" s="102"/>
      <c r="H25" s="101">
        <v>-82000000</v>
      </c>
      <c r="I25" s="102"/>
      <c r="J25" s="102"/>
      <c r="K25" s="101">
        <v>-33000000</v>
      </c>
      <c r="L25" s="102"/>
      <c r="M25" s="102"/>
      <c r="N25" s="103"/>
      <c r="O25" s="102"/>
      <c r="P25" s="101">
        <v>-30000000</v>
      </c>
      <c r="Q25" s="102"/>
      <c r="R25" s="102"/>
      <c r="S25" s="101">
        <f>+P25+K25</f>
        <v>-63000000</v>
      </c>
      <c r="T25" s="102"/>
      <c r="U25" s="101">
        <v>-155000000</v>
      </c>
      <c r="V25" s="102"/>
      <c r="W25" s="104">
        <f>+F25+H25+S25+U25</f>
        <v>-314000000</v>
      </c>
      <c r="X25" s="131"/>
      <c r="Y25" s="104">
        <v>-6000000</v>
      </c>
      <c r="Z25" s="16"/>
    </row>
    <row r="26" spans="1:26" ht="5.0999999999999996" customHeight="1" x14ac:dyDescent="0.2">
      <c r="F26" s="102"/>
      <c r="G26" s="102"/>
      <c r="H26" s="102"/>
      <c r="I26" s="102"/>
      <c r="J26" s="102"/>
      <c r="K26" s="102"/>
      <c r="L26" s="102"/>
      <c r="M26" s="102"/>
      <c r="N26" s="103"/>
      <c r="O26" s="102"/>
      <c r="P26" s="102"/>
      <c r="Q26" s="102"/>
      <c r="R26" s="102"/>
      <c r="S26" s="102"/>
      <c r="T26" s="102"/>
      <c r="U26" s="101"/>
      <c r="V26" s="102"/>
      <c r="W26" s="104"/>
      <c r="X26" s="131"/>
      <c r="Y26" s="104"/>
      <c r="Z26" s="16"/>
    </row>
    <row r="27" spans="1:26" ht="16.7" customHeight="1" x14ac:dyDescent="0.2">
      <c r="A27" s="71" t="s">
        <v>120</v>
      </c>
      <c r="B27" s="64"/>
      <c r="C27" s="64"/>
      <c r="F27" s="101">
        <v>7000000</v>
      </c>
      <c r="G27" s="102"/>
      <c r="H27" s="101">
        <v>2000000</v>
      </c>
      <c r="I27" s="102"/>
      <c r="J27" s="102"/>
      <c r="K27" s="101">
        <v>-73000000</v>
      </c>
      <c r="L27" s="102"/>
      <c r="M27" s="102"/>
      <c r="N27" s="103"/>
      <c r="O27" s="102"/>
      <c r="P27" s="101">
        <v>-4000000</v>
      </c>
      <c r="Q27" s="102"/>
      <c r="R27" s="102"/>
      <c r="S27" s="101">
        <f>+P27+K27</f>
        <v>-77000000</v>
      </c>
      <c r="T27" s="102"/>
      <c r="U27" s="101">
        <v>-28000000</v>
      </c>
      <c r="V27" s="102"/>
      <c r="W27" s="104">
        <f>+F27+H27+S27+U27</f>
        <v>-96000000</v>
      </c>
      <c r="X27" s="131"/>
      <c r="Y27" s="104">
        <v>-4000000</v>
      </c>
      <c r="Z27" s="16"/>
    </row>
    <row r="28" spans="1:26" ht="5.0999999999999996" customHeight="1" x14ac:dyDescent="0.2">
      <c r="F28" s="102"/>
      <c r="G28" s="102"/>
      <c r="H28" s="102"/>
      <c r="I28" s="102"/>
      <c r="J28" s="102"/>
      <c r="K28" s="102"/>
      <c r="L28" s="102"/>
      <c r="M28" s="102"/>
      <c r="N28" s="103"/>
      <c r="O28" s="102"/>
      <c r="P28" s="102"/>
      <c r="Q28" s="102"/>
      <c r="R28" s="102"/>
      <c r="S28" s="102"/>
      <c r="T28" s="102"/>
      <c r="U28" s="205"/>
      <c r="V28" s="102"/>
      <c r="W28" s="105"/>
      <c r="X28" s="131"/>
      <c r="Y28" s="105"/>
      <c r="Z28" s="16"/>
    </row>
    <row r="29" spans="1:26" ht="16.7" customHeight="1" x14ac:dyDescent="0.25">
      <c r="A29" s="70" t="s">
        <v>121</v>
      </c>
      <c r="B29" s="64"/>
      <c r="C29" s="64"/>
      <c r="D29" s="64"/>
      <c r="F29" s="106">
        <f>SUM(F25,F27)</f>
        <v>-7000000</v>
      </c>
      <c r="G29" s="102"/>
      <c r="H29" s="106">
        <f>SUM(H25,H27)</f>
        <v>-80000000</v>
      </c>
      <c r="I29" s="102"/>
      <c r="J29" s="102"/>
      <c r="K29" s="106">
        <f>SUM(K25,K27)</f>
        <v>-106000000</v>
      </c>
      <c r="L29" s="102"/>
      <c r="M29" s="102"/>
      <c r="N29" s="103"/>
      <c r="O29" s="102"/>
      <c r="P29" s="106">
        <f>SUM(P25,P27)</f>
        <v>-34000000</v>
      </c>
      <c r="Q29" s="102"/>
      <c r="R29" s="102"/>
      <c r="S29" s="106">
        <f>SUM(S25,S27)</f>
        <v>-140000000</v>
      </c>
      <c r="T29" s="102"/>
      <c r="U29" s="106">
        <f>SUM(U25,U27)</f>
        <v>-183000000</v>
      </c>
      <c r="V29" s="102"/>
      <c r="W29" s="107">
        <f>SUM(W25,W27)</f>
        <v>-410000000</v>
      </c>
      <c r="X29" s="131"/>
      <c r="Y29" s="107">
        <f>SUM(Y25,Y27)</f>
        <v>-10000000</v>
      </c>
      <c r="Z29" s="16"/>
    </row>
    <row r="30" spans="1:26" ht="5.0999999999999996" customHeight="1" x14ac:dyDescent="0.2">
      <c r="N30" s="98"/>
      <c r="U30" s="187"/>
      <c r="W30" s="132"/>
      <c r="X30" s="129"/>
      <c r="Y30" s="132"/>
      <c r="Z30" s="16"/>
    </row>
    <row r="31" spans="1:26" ht="35.85" customHeight="1" x14ac:dyDescent="0.25">
      <c r="A31" s="70" t="s">
        <v>122</v>
      </c>
      <c r="B31" s="64"/>
      <c r="C31" s="64"/>
      <c r="D31" s="64"/>
      <c r="F31" s="114">
        <f>+F23+F29</f>
        <v>43000000</v>
      </c>
      <c r="G31" s="170"/>
      <c r="H31" s="114">
        <f>+H23+H29</f>
        <v>258000000</v>
      </c>
      <c r="I31" s="170"/>
      <c r="J31" s="170"/>
      <c r="K31" s="114">
        <f>+K23+K29</f>
        <v>82000000</v>
      </c>
      <c r="L31" s="170"/>
      <c r="M31" s="170"/>
      <c r="N31" s="171"/>
      <c r="O31" s="170"/>
      <c r="P31" s="114">
        <f>+P23+P29</f>
        <v>151000000</v>
      </c>
      <c r="Q31" s="170"/>
      <c r="R31" s="170"/>
      <c r="S31" s="114">
        <f>+S23+S29</f>
        <v>233000000</v>
      </c>
      <c r="T31" s="170"/>
      <c r="U31" s="114">
        <f>+U23+U29</f>
        <v>444000000</v>
      </c>
      <c r="V31" s="170"/>
      <c r="W31" s="115">
        <f>+W23+W29</f>
        <v>978000000</v>
      </c>
      <c r="X31" s="172"/>
      <c r="Y31" s="115">
        <f>+Y23+Y29</f>
        <v>93000000</v>
      </c>
      <c r="Z31" s="16"/>
    </row>
    <row r="32" spans="1:26" ht="5.0999999999999996" customHeight="1" x14ac:dyDescent="0.2">
      <c r="F32" s="116"/>
      <c r="H32" s="116"/>
      <c r="K32" s="116"/>
      <c r="N32" s="98"/>
      <c r="P32" s="116"/>
      <c r="S32" s="116"/>
      <c r="U32" s="116"/>
      <c r="W32" s="117"/>
      <c r="X32" s="129"/>
      <c r="Y32" s="117"/>
      <c r="Z32" s="16"/>
    </row>
    <row r="33" spans="1:26" ht="35.85" customHeight="1" x14ac:dyDescent="0.25">
      <c r="A33" s="70" t="s">
        <v>123</v>
      </c>
      <c r="B33" s="64"/>
      <c r="C33" s="64"/>
      <c r="D33" s="64"/>
      <c r="F33" s="124">
        <f>+'Sch. 7'!F25</f>
        <v>6.9999999999999979E-2</v>
      </c>
      <c r="G33" s="125"/>
      <c r="H33" s="124">
        <f>+'Sch. 7'!H25</f>
        <v>0.38</v>
      </c>
      <c r="I33" s="125"/>
      <c r="J33" s="125"/>
      <c r="K33" s="124">
        <f>+'Sch. 7'!K25</f>
        <v>0.12</v>
      </c>
      <c r="L33" s="125"/>
      <c r="M33" s="125"/>
      <c r="N33" s="126"/>
      <c r="O33" s="125"/>
      <c r="P33" s="124">
        <f>+'Sch. 7'!P25</f>
        <v>0.13321428571428573</v>
      </c>
      <c r="Q33" s="125"/>
      <c r="R33" s="125"/>
      <c r="S33" s="124">
        <f>+P33+K33</f>
        <v>0.25321428571428573</v>
      </c>
      <c r="T33" s="125"/>
      <c r="U33" s="124">
        <f>+'Sch. 7'!U25</f>
        <v>0.40315217391304303</v>
      </c>
      <c r="V33" s="125"/>
      <c r="W33" s="127">
        <f>+'Sch. 7'!W25</f>
        <v>1.1000000000000001</v>
      </c>
      <c r="X33" s="174"/>
      <c r="Y33" s="127">
        <f>+'Sch. 7'!Y25</f>
        <v>8.3452593917710011E-2</v>
      </c>
      <c r="Z33" s="16"/>
    </row>
    <row r="34" spans="1:26" ht="5.0999999999999996" customHeight="1" x14ac:dyDescent="0.2">
      <c r="W34" s="31"/>
      <c r="X34" s="47"/>
      <c r="Y34" s="31"/>
      <c r="Z34" s="16"/>
    </row>
    <row r="35" spans="1:26" ht="8.25" customHeight="1" x14ac:dyDescent="0.2">
      <c r="W35" s="17"/>
      <c r="Y35" s="17"/>
    </row>
    <row r="36" spans="1:26" ht="15.75" customHeight="1" x14ac:dyDescent="0.2"/>
    <row r="37" spans="1:26" ht="30.75" customHeight="1" x14ac:dyDescent="0.2">
      <c r="A37" s="69" t="s">
        <v>151</v>
      </c>
      <c r="B37" s="69"/>
      <c r="C37" s="69"/>
      <c r="D37" s="69"/>
      <c r="E37" s="69"/>
      <c r="F37" s="69"/>
      <c r="G37" s="69"/>
      <c r="H37" s="69"/>
      <c r="I37" s="69"/>
      <c r="J37" s="69"/>
      <c r="K37" s="69"/>
      <c r="L37" s="69"/>
      <c r="M37" s="69"/>
      <c r="N37" s="69"/>
      <c r="O37" s="69"/>
      <c r="P37" s="69"/>
      <c r="Q37" s="69"/>
      <c r="R37" s="69"/>
      <c r="S37" s="69"/>
      <c r="T37" s="69"/>
      <c r="U37" s="69"/>
      <c r="V37" s="69"/>
      <c r="W37" s="69"/>
      <c r="X37" s="64"/>
      <c r="Y37" s="64"/>
    </row>
    <row r="38" spans="1:26" ht="19.149999999999999" customHeight="1" x14ac:dyDescent="0.2">
      <c r="A38" s="69" t="s">
        <v>124</v>
      </c>
      <c r="B38" s="69"/>
      <c r="C38" s="69"/>
      <c r="D38" s="69"/>
      <c r="E38" s="69"/>
      <c r="F38" s="69"/>
      <c r="G38" s="69"/>
      <c r="H38" s="69"/>
      <c r="I38" s="69"/>
      <c r="J38" s="69"/>
      <c r="K38" s="69"/>
      <c r="L38" s="69"/>
      <c r="M38" s="69"/>
      <c r="N38" s="69"/>
      <c r="O38" s="69"/>
      <c r="P38" s="69"/>
      <c r="Q38" s="69"/>
      <c r="R38" s="69"/>
      <c r="S38" s="69"/>
      <c r="T38" s="69"/>
      <c r="U38" s="69"/>
      <c r="V38" s="69"/>
      <c r="W38" s="69"/>
      <c r="X38" s="64"/>
      <c r="Y38" s="64"/>
    </row>
    <row r="39" spans="1:26" ht="19.149999999999999" customHeight="1" x14ac:dyDescent="0.2">
      <c r="A39" s="69" t="s">
        <v>125</v>
      </c>
      <c r="B39" s="69"/>
      <c r="C39" s="69"/>
      <c r="D39" s="69"/>
      <c r="E39" s="69"/>
      <c r="F39" s="69"/>
      <c r="G39" s="69"/>
      <c r="H39" s="69"/>
      <c r="I39" s="69"/>
      <c r="J39" s="69"/>
      <c r="K39" s="69"/>
      <c r="L39" s="69"/>
      <c r="M39" s="69"/>
      <c r="N39" s="69"/>
      <c r="O39" s="69"/>
      <c r="P39" s="69"/>
      <c r="Q39" s="69"/>
      <c r="R39" s="69"/>
      <c r="S39" s="69"/>
      <c r="T39" s="69"/>
      <c r="U39" s="69"/>
      <c r="V39" s="69"/>
      <c r="W39" s="69"/>
      <c r="X39" s="64"/>
      <c r="Y39" s="64"/>
    </row>
    <row r="40" spans="1:26" ht="15" customHeight="1" x14ac:dyDescent="0.2">
      <c r="A40" s="69" t="s">
        <v>126</v>
      </c>
      <c r="B40" s="69"/>
      <c r="C40" s="69"/>
      <c r="D40" s="69"/>
      <c r="E40" s="69"/>
      <c r="F40" s="69"/>
      <c r="G40" s="69"/>
      <c r="H40" s="69"/>
      <c r="I40" s="69"/>
      <c r="J40" s="69"/>
      <c r="K40" s="69"/>
      <c r="L40" s="69"/>
      <c r="M40" s="69"/>
      <c r="N40" s="69"/>
      <c r="O40" s="69"/>
      <c r="P40" s="69"/>
      <c r="Q40" s="69"/>
      <c r="R40" s="69"/>
      <c r="S40" s="69"/>
      <c r="T40" s="69"/>
      <c r="U40" s="69"/>
      <c r="V40" s="69"/>
      <c r="W40" s="69"/>
      <c r="X40" s="64"/>
      <c r="Y40" s="64"/>
    </row>
    <row r="41" spans="1:26" ht="15" customHeight="1" x14ac:dyDescent="0.2">
      <c r="A41" s="69" t="s">
        <v>127</v>
      </c>
      <c r="B41" s="69"/>
      <c r="C41" s="69"/>
      <c r="D41" s="69"/>
      <c r="E41" s="69"/>
      <c r="F41" s="69"/>
      <c r="G41" s="69"/>
      <c r="H41" s="69"/>
      <c r="I41" s="69"/>
      <c r="J41" s="69"/>
      <c r="K41" s="69"/>
      <c r="L41" s="69"/>
      <c r="M41" s="69"/>
      <c r="N41" s="69"/>
      <c r="O41" s="69"/>
      <c r="P41" s="69"/>
      <c r="Q41" s="69"/>
      <c r="R41" s="69"/>
      <c r="S41" s="69"/>
      <c r="T41" s="14"/>
      <c r="U41" s="14"/>
      <c r="V41" s="14"/>
      <c r="W41" s="14"/>
    </row>
    <row r="42" spans="1:26" ht="15" customHeight="1" x14ac:dyDescent="0.2">
      <c r="A42" s="69" t="s">
        <v>145</v>
      </c>
      <c r="B42" s="69"/>
      <c r="C42" s="69"/>
      <c r="D42" s="69"/>
      <c r="E42" s="69"/>
      <c r="F42" s="69"/>
      <c r="G42" s="69"/>
      <c r="H42" s="69"/>
      <c r="I42" s="69"/>
      <c r="J42" s="69"/>
      <c r="K42" s="69"/>
      <c r="L42" s="69"/>
      <c r="M42" s="69"/>
      <c r="N42" s="69"/>
      <c r="O42" s="69"/>
      <c r="P42" s="69"/>
      <c r="Q42" s="69"/>
      <c r="R42" s="69"/>
      <c r="S42" s="69"/>
      <c r="T42" s="69"/>
      <c r="U42" s="69"/>
      <c r="V42" s="69"/>
      <c r="W42" s="69"/>
      <c r="X42" s="64"/>
      <c r="Y42" s="64"/>
    </row>
    <row r="43" spans="1:26" ht="16.7" customHeight="1" x14ac:dyDescent="0.2">
      <c r="A43" s="69" t="s">
        <v>128</v>
      </c>
      <c r="B43" s="69"/>
      <c r="C43" s="69"/>
      <c r="D43" s="69"/>
      <c r="E43" s="69"/>
      <c r="F43" s="69"/>
      <c r="G43" s="69"/>
      <c r="H43" s="69"/>
      <c r="I43" s="69"/>
      <c r="J43" s="69"/>
      <c r="K43" s="69"/>
      <c r="L43" s="69"/>
      <c r="M43" s="69"/>
      <c r="N43" s="69"/>
      <c r="O43" s="69"/>
      <c r="P43" s="69"/>
      <c r="Q43" s="69"/>
      <c r="R43" s="69"/>
      <c r="S43" s="69"/>
      <c r="T43" s="14"/>
      <c r="U43" s="14"/>
      <c r="V43" s="14"/>
      <c r="W43" s="14"/>
    </row>
    <row r="44" spans="1:26" ht="27.75" customHeight="1" x14ac:dyDescent="0.2">
      <c r="A44" s="69" t="s">
        <v>152</v>
      </c>
      <c r="B44" s="69"/>
      <c r="C44" s="69"/>
      <c r="D44" s="69"/>
      <c r="E44" s="69"/>
      <c r="F44" s="69"/>
      <c r="G44" s="69"/>
      <c r="H44" s="69"/>
      <c r="I44" s="69"/>
      <c r="J44" s="69"/>
      <c r="K44" s="69"/>
      <c r="L44" s="69"/>
      <c r="M44" s="69"/>
      <c r="N44" s="69"/>
      <c r="O44" s="69"/>
      <c r="P44" s="69"/>
      <c r="Q44" s="69"/>
      <c r="R44" s="69"/>
      <c r="S44" s="69"/>
      <c r="T44" s="69"/>
      <c r="U44" s="69"/>
      <c r="V44" s="69"/>
      <c r="W44" s="69"/>
      <c r="X44" s="64"/>
      <c r="Y44" s="64"/>
    </row>
  </sheetData>
  <mergeCells count="34">
    <mergeCell ref="A1:E1"/>
    <mergeCell ref="A2:E2"/>
    <mergeCell ref="A3:F3"/>
    <mergeCell ref="A11:D11"/>
    <mergeCell ref="A13:D13"/>
    <mergeCell ref="A29:D29"/>
    <mergeCell ref="O9:Q9"/>
    <mergeCell ref="J9:L9"/>
    <mergeCell ref="A15:D15"/>
    <mergeCell ref="A17:D17"/>
    <mergeCell ref="A19:D19"/>
    <mergeCell ref="A21:D21"/>
    <mergeCell ref="A23:D23"/>
    <mergeCell ref="Q1:Y1"/>
    <mergeCell ref="X2:Y3"/>
    <mergeCell ref="A37:Y37"/>
    <mergeCell ref="A38:Y38"/>
    <mergeCell ref="A42:Y42"/>
    <mergeCell ref="A40:Y40"/>
    <mergeCell ref="A39:Y39"/>
    <mergeCell ref="J8:L8"/>
    <mergeCell ref="J7:L7"/>
    <mergeCell ref="F6:L6"/>
    <mergeCell ref="F8:H8"/>
    <mergeCell ref="O8:Q8"/>
    <mergeCell ref="O7:Q7"/>
    <mergeCell ref="O6:Q6"/>
    <mergeCell ref="A25:C25"/>
    <mergeCell ref="A27:C27"/>
    <mergeCell ref="A44:Y44"/>
    <mergeCell ref="A43:S43"/>
    <mergeCell ref="A41:S41"/>
    <mergeCell ref="A31:D31"/>
    <mergeCell ref="A33:D3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41"/>
  <sheetViews>
    <sheetView showRuler="0" topLeftCell="A11" workbookViewId="0">
      <selection activeCell="B44" sqref="B44"/>
    </sheetView>
  </sheetViews>
  <sheetFormatPr defaultColWidth="13.7109375" defaultRowHeight="12.75" x14ac:dyDescent="0.2"/>
  <cols>
    <col min="1" max="4" width="12.140625" customWidth="1"/>
    <col min="5" max="5" width="0.42578125" customWidth="1"/>
    <col min="6" max="6" width="15.140625" customWidth="1"/>
    <col min="7" max="7" width="1" customWidth="1"/>
    <col min="8" max="8" width="15.140625" customWidth="1"/>
    <col min="9" max="10" width="0.5703125" customWidth="1"/>
    <col min="11" max="11" width="0.28515625" customWidth="1"/>
    <col min="12" max="12" width="14.28515625" customWidth="1"/>
    <col min="13" max="13" width="0.28515625" customWidth="1"/>
    <col min="14" max="15" width="0.5703125" customWidth="1"/>
    <col min="16" max="16" width="0.28515625" customWidth="1"/>
    <col min="17" max="17" width="14.28515625" customWidth="1"/>
    <col min="18" max="18" width="0.28515625" customWidth="1"/>
    <col min="19" max="19" width="1" customWidth="1"/>
    <col min="20" max="20" width="15.140625" customWidth="1"/>
    <col min="21" max="21" width="1" customWidth="1"/>
    <col min="22" max="22" width="15.140625" customWidth="1"/>
    <col min="23" max="23" width="1" customWidth="1"/>
    <col min="24" max="24" width="15.140625" customWidth="1"/>
    <col min="25" max="25" width="1" customWidth="1"/>
    <col min="26" max="26" width="15.140625" customWidth="1"/>
  </cols>
  <sheetData>
    <row r="1" spans="1:27" ht="26.65" customHeight="1" x14ac:dyDescent="0.3">
      <c r="A1" s="82" t="s">
        <v>3</v>
      </c>
      <c r="B1" s="64"/>
      <c r="C1" s="64"/>
      <c r="D1" s="64"/>
      <c r="E1" s="64"/>
      <c r="R1" s="77" t="s">
        <v>129</v>
      </c>
      <c r="S1" s="64"/>
      <c r="T1" s="64"/>
      <c r="U1" s="64"/>
      <c r="V1" s="64"/>
      <c r="W1" s="64"/>
      <c r="X1" s="64"/>
      <c r="Y1" s="64"/>
      <c r="Z1" s="64"/>
    </row>
    <row r="2" spans="1:27" ht="16.7" customHeight="1" x14ac:dyDescent="0.2">
      <c r="A2" s="83" t="s">
        <v>130</v>
      </c>
      <c r="B2" s="64"/>
      <c r="C2" s="64"/>
      <c r="D2" s="64"/>
      <c r="E2" s="64"/>
      <c r="Y2" s="78"/>
      <c r="Z2" s="78"/>
    </row>
    <row r="3" spans="1:27" ht="16.7" customHeight="1" x14ac:dyDescent="0.2">
      <c r="A3" s="83" t="s">
        <v>57</v>
      </c>
      <c r="B3" s="64"/>
      <c r="C3" s="64"/>
      <c r="D3" s="64"/>
      <c r="E3" s="64"/>
      <c r="Y3" s="78"/>
      <c r="Z3" s="78"/>
    </row>
    <row r="4" spans="1:27" ht="16.7" customHeight="1" x14ac:dyDescent="0.2"/>
    <row r="5" spans="1:27" ht="16.7" customHeight="1" x14ac:dyDescent="0.2"/>
    <row r="6" spans="1:27" ht="16.7" customHeight="1" x14ac:dyDescent="0.25">
      <c r="F6" s="79" t="s">
        <v>7</v>
      </c>
      <c r="G6" s="75"/>
      <c r="H6" s="75"/>
      <c r="I6" s="75"/>
      <c r="J6" s="75"/>
      <c r="K6" s="75"/>
      <c r="L6" s="75"/>
      <c r="M6" s="75"/>
      <c r="N6" s="15"/>
      <c r="O6" s="45"/>
      <c r="P6" s="75" t="s">
        <v>8</v>
      </c>
      <c r="Q6" s="75"/>
      <c r="R6" s="76"/>
      <c r="S6" s="46"/>
      <c r="T6" s="32" t="s">
        <v>76</v>
      </c>
      <c r="U6" s="33"/>
      <c r="V6" s="34" t="s">
        <v>8</v>
      </c>
      <c r="W6" s="47"/>
      <c r="X6" s="4" t="s">
        <v>98</v>
      </c>
      <c r="Y6" s="47"/>
      <c r="Z6" s="34" t="s">
        <v>8</v>
      </c>
      <c r="AA6" s="16"/>
    </row>
    <row r="7" spans="1:27" ht="16.7" customHeight="1" x14ac:dyDescent="0.25">
      <c r="F7" s="17"/>
      <c r="G7" s="17"/>
      <c r="H7" s="17"/>
      <c r="I7" s="17"/>
      <c r="J7" s="17"/>
      <c r="K7" s="73" t="s">
        <v>9</v>
      </c>
      <c r="L7" s="73"/>
      <c r="M7" s="73"/>
      <c r="N7" s="18"/>
      <c r="O7" s="19"/>
      <c r="P7" s="73" t="s">
        <v>9</v>
      </c>
      <c r="Q7" s="73"/>
      <c r="R7" s="73"/>
      <c r="T7" s="32" t="s">
        <v>10</v>
      </c>
      <c r="U7" s="32"/>
      <c r="V7" s="3" t="s">
        <v>10</v>
      </c>
      <c r="W7" s="51"/>
      <c r="X7" s="36" t="s">
        <v>45</v>
      </c>
      <c r="Y7" s="47"/>
      <c r="Z7" s="4" t="s">
        <v>10</v>
      </c>
      <c r="AA7" s="16"/>
    </row>
    <row r="8" spans="1:27" ht="16.7" customHeight="1" x14ac:dyDescent="0.25">
      <c r="F8" s="72" t="s">
        <v>12</v>
      </c>
      <c r="G8" s="64"/>
      <c r="H8" s="64"/>
      <c r="K8" s="72" t="s">
        <v>13</v>
      </c>
      <c r="L8" s="64"/>
      <c r="M8" s="64"/>
      <c r="O8" s="59"/>
      <c r="P8" s="72" t="s">
        <v>13</v>
      </c>
      <c r="Q8" s="64"/>
      <c r="R8" s="64"/>
      <c r="T8" s="5" t="s">
        <v>14</v>
      </c>
      <c r="U8" s="32"/>
      <c r="V8" s="5" t="s">
        <v>14</v>
      </c>
      <c r="W8" s="51"/>
      <c r="X8" s="6" t="s">
        <v>14</v>
      </c>
      <c r="Y8" s="47"/>
      <c r="Z8" s="6" t="s">
        <v>14</v>
      </c>
      <c r="AA8" s="16"/>
    </row>
    <row r="9" spans="1:27" ht="15.75" customHeight="1" x14ac:dyDescent="0.2">
      <c r="F9" s="7">
        <v>45747</v>
      </c>
      <c r="G9" s="9"/>
      <c r="H9" s="8">
        <v>45838</v>
      </c>
      <c r="I9" s="9"/>
      <c r="J9" s="9"/>
      <c r="K9" s="81" t="s">
        <v>16</v>
      </c>
      <c r="L9" s="81"/>
      <c r="M9" s="81"/>
      <c r="N9" s="22"/>
      <c r="O9" s="23"/>
      <c r="P9" s="81" t="s">
        <v>17</v>
      </c>
      <c r="Q9" s="81"/>
      <c r="R9" s="89"/>
      <c r="S9" s="24"/>
      <c r="T9" s="11">
        <v>45930</v>
      </c>
      <c r="U9" s="24"/>
      <c r="V9" s="11">
        <v>46022</v>
      </c>
      <c r="W9" s="24"/>
      <c r="X9" s="11">
        <v>46022</v>
      </c>
      <c r="Y9" s="24"/>
      <c r="Z9" s="11">
        <v>46112</v>
      </c>
      <c r="AA9" s="16"/>
    </row>
    <row r="10" spans="1:27" ht="5.0999999999999996" customHeight="1" x14ac:dyDescent="0.2">
      <c r="F10" s="17"/>
      <c r="G10" s="17"/>
      <c r="H10" s="17"/>
      <c r="I10" s="17"/>
      <c r="J10" s="17"/>
      <c r="K10" s="17"/>
      <c r="L10" s="17"/>
      <c r="M10" s="17"/>
      <c r="N10" s="25"/>
      <c r="O10" s="19"/>
      <c r="P10" s="17"/>
      <c r="Q10" s="17"/>
      <c r="R10" s="17"/>
      <c r="T10" s="17"/>
      <c r="U10" s="13"/>
      <c r="V10" s="17"/>
      <c r="W10" s="51"/>
      <c r="X10" s="26"/>
      <c r="Y10" s="47"/>
      <c r="Z10" s="26"/>
      <c r="AA10" s="16"/>
    </row>
    <row r="11" spans="1:27" ht="33.4" customHeight="1" x14ac:dyDescent="0.2">
      <c r="A11" s="71" t="s">
        <v>131</v>
      </c>
      <c r="B11" s="64"/>
      <c r="C11" s="64"/>
      <c r="D11" s="64"/>
      <c r="F11" s="97">
        <v>180000000</v>
      </c>
      <c r="H11" s="97">
        <v>159000000</v>
      </c>
      <c r="L11" s="97">
        <v>-175000000</v>
      </c>
      <c r="O11" s="98"/>
      <c r="Q11" s="97">
        <v>268000000</v>
      </c>
      <c r="T11" s="97">
        <f>+Q11+L11</f>
        <v>93000000</v>
      </c>
      <c r="V11" s="97">
        <v>217000000</v>
      </c>
      <c r="X11" s="99">
        <f>+V11+Q11+L11+H11+F11</f>
        <v>649000000</v>
      </c>
      <c r="Y11" s="129"/>
      <c r="Z11" s="99">
        <v>185000000</v>
      </c>
      <c r="AA11" s="16"/>
    </row>
    <row r="12" spans="1:27" ht="5.0999999999999996" customHeight="1" x14ac:dyDescent="0.2">
      <c r="O12" s="98"/>
      <c r="X12" s="100"/>
      <c r="Y12" s="129"/>
      <c r="Z12" s="100"/>
      <c r="AA12" s="16"/>
    </row>
    <row r="13" spans="1:27" ht="15.75" customHeight="1" x14ac:dyDescent="0.2">
      <c r="A13" s="71" t="s">
        <v>132</v>
      </c>
      <c r="B13" s="64"/>
      <c r="C13" s="64"/>
      <c r="D13" s="64"/>
      <c r="F13" s="101">
        <v>-57000000</v>
      </c>
      <c r="H13" s="101">
        <v>-45000000</v>
      </c>
      <c r="L13" s="101">
        <v>-32000000</v>
      </c>
      <c r="O13" s="98"/>
      <c r="Q13" s="101">
        <v>-46000000</v>
      </c>
      <c r="T13" s="101">
        <f>+Q13+L13</f>
        <v>-78000000</v>
      </c>
      <c r="V13" s="101">
        <v>-116000000</v>
      </c>
      <c r="X13" s="104">
        <f>+V13+Q13+L13+H13+F13</f>
        <v>-296000000</v>
      </c>
      <c r="Y13" s="129"/>
      <c r="Z13" s="104">
        <v>-89000000</v>
      </c>
      <c r="AA13" s="16"/>
    </row>
    <row r="14" spans="1:27" ht="5.0999999999999996" customHeight="1" x14ac:dyDescent="0.2">
      <c r="O14" s="98"/>
      <c r="X14" s="132"/>
      <c r="Y14" s="129"/>
      <c r="Z14" s="132"/>
      <c r="AA14" s="16"/>
    </row>
    <row r="15" spans="1:27" ht="17.45" customHeight="1" x14ac:dyDescent="0.25">
      <c r="A15" s="70" t="s">
        <v>133</v>
      </c>
      <c r="B15" s="64"/>
      <c r="C15" s="64"/>
      <c r="D15" s="64"/>
      <c r="F15" s="114">
        <f>+F11+F13</f>
        <v>123000000</v>
      </c>
      <c r="H15" s="114">
        <f>+H11+H13</f>
        <v>114000000</v>
      </c>
      <c r="L15" s="114">
        <f>+L11+L13</f>
        <v>-207000000</v>
      </c>
      <c r="O15" s="98"/>
      <c r="Q15" s="114">
        <f>+Q11+Q13</f>
        <v>222000000</v>
      </c>
      <c r="T15" s="114">
        <f>+Q15+L15</f>
        <v>15000000</v>
      </c>
      <c r="V15" s="114">
        <f>+V13+V11</f>
        <v>101000000</v>
      </c>
      <c r="X15" s="115">
        <f>+X13+X11</f>
        <v>353000000</v>
      </c>
      <c r="Y15" s="129"/>
      <c r="Z15" s="115">
        <f>+Z13+Z11</f>
        <v>96000000</v>
      </c>
      <c r="AA15" s="16"/>
    </row>
    <row r="16" spans="1:27" ht="7.5" customHeight="1" x14ac:dyDescent="0.2">
      <c r="F16" s="116"/>
      <c r="H16" s="116"/>
      <c r="L16" s="116"/>
      <c r="Q16" s="116"/>
      <c r="T16" s="116"/>
      <c r="V16" s="116"/>
      <c r="X16" s="135"/>
      <c r="Y16" s="129"/>
      <c r="Z16" s="208"/>
      <c r="AA16" s="16"/>
    </row>
    <row r="17" spans="1:27" ht="16.7" customHeight="1" x14ac:dyDescent="0.2">
      <c r="X17" s="148"/>
      <c r="Z17" s="209"/>
    </row>
    <row r="18" spans="1:27" ht="16.7" customHeight="1" x14ac:dyDescent="0.25">
      <c r="F18" s="137" t="s">
        <v>7</v>
      </c>
      <c r="G18" s="138"/>
      <c r="H18" s="141"/>
      <c r="I18" s="210"/>
      <c r="J18" s="211"/>
      <c r="K18" s="137" t="s">
        <v>8</v>
      </c>
      <c r="L18" s="138"/>
      <c r="M18" s="138"/>
      <c r="N18" s="138"/>
      <c r="O18" s="138"/>
      <c r="P18" s="138"/>
      <c r="Q18" s="138"/>
      <c r="R18" s="138"/>
      <c r="S18" s="138"/>
      <c r="T18" s="141"/>
      <c r="U18" s="142"/>
    </row>
    <row r="19" spans="1:27" ht="16.7" customHeight="1" x14ac:dyDescent="0.25">
      <c r="F19" s="148"/>
      <c r="G19" s="148"/>
      <c r="H19" s="148"/>
      <c r="J19" s="98"/>
      <c r="K19" s="149"/>
      <c r="L19" s="149"/>
      <c r="M19" s="149"/>
      <c r="N19" s="152"/>
      <c r="O19" s="148"/>
      <c r="P19" s="148"/>
      <c r="Q19" s="148"/>
      <c r="R19" s="148"/>
      <c r="S19" s="212"/>
      <c r="T19" s="147" t="s">
        <v>10</v>
      </c>
      <c r="U19" s="142"/>
    </row>
    <row r="20" spans="1:27" ht="16.7" customHeight="1" x14ac:dyDescent="0.25">
      <c r="F20" s="154" t="s">
        <v>12</v>
      </c>
      <c r="G20" s="64"/>
      <c r="H20" s="64"/>
      <c r="J20" s="213"/>
      <c r="K20" s="154" t="s">
        <v>12</v>
      </c>
      <c r="L20" s="64"/>
      <c r="M20" s="64"/>
      <c r="N20" s="64"/>
      <c r="O20" s="64"/>
      <c r="P20" s="64"/>
      <c r="Q20" s="64"/>
      <c r="R20" s="64"/>
      <c r="T20" s="157" t="s">
        <v>14</v>
      </c>
      <c r="U20" s="142"/>
    </row>
    <row r="21" spans="1:27" ht="15.75" customHeight="1" x14ac:dyDescent="0.2">
      <c r="F21" s="158">
        <v>45747</v>
      </c>
      <c r="G21" s="159"/>
      <c r="H21" s="214">
        <v>45838</v>
      </c>
      <c r="I21" s="215"/>
      <c r="J21" s="216"/>
      <c r="K21" s="217">
        <v>45930</v>
      </c>
      <c r="L21" s="218"/>
      <c r="M21" s="219"/>
      <c r="N21" s="220"/>
      <c r="O21" s="221"/>
      <c r="P21" s="222">
        <v>46022</v>
      </c>
      <c r="Q21" s="218"/>
      <c r="R21" s="223"/>
      <c r="S21" s="129"/>
      <c r="T21" s="166">
        <v>46112</v>
      </c>
      <c r="U21" s="142"/>
    </row>
    <row r="22" spans="1:27" ht="24.2" customHeight="1" x14ac:dyDescent="0.2">
      <c r="F22" s="148"/>
      <c r="G22" s="148"/>
      <c r="H22" s="148"/>
      <c r="J22" s="98"/>
      <c r="K22" s="148"/>
      <c r="L22" s="148"/>
      <c r="M22" s="148"/>
      <c r="N22" s="148"/>
      <c r="O22" s="148"/>
      <c r="P22" s="148"/>
      <c r="Q22" s="148"/>
      <c r="R22" s="148"/>
      <c r="T22" s="169"/>
      <c r="U22" s="142"/>
    </row>
    <row r="23" spans="1:27" ht="16.7" customHeight="1" x14ac:dyDescent="0.2">
      <c r="A23" s="71" t="s">
        <v>134</v>
      </c>
      <c r="B23" s="64"/>
      <c r="C23" s="64"/>
      <c r="F23" s="97">
        <v>14507000000</v>
      </c>
      <c r="H23" s="97">
        <v>14514000000</v>
      </c>
      <c r="J23" s="98"/>
      <c r="L23" s="97">
        <v>13633000000</v>
      </c>
      <c r="Q23" s="97">
        <v>13658000000</v>
      </c>
      <c r="T23" s="99">
        <v>15483000000</v>
      </c>
      <c r="U23" s="142"/>
    </row>
    <row r="24" spans="1:27" ht="5.0999999999999996" customHeight="1" x14ac:dyDescent="0.2">
      <c r="J24" s="98"/>
      <c r="T24" s="100"/>
      <c r="U24" s="142"/>
    </row>
    <row r="25" spans="1:27" ht="16.7" customHeight="1" x14ac:dyDescent="0.2">
      <c r="A25" s="71" t="s">
        <v>135</v>
      </c>
      <c r="B25" s="64"/>
      <c r="C25" s="64"/>
      <c r="F25" s="101">
        <v>2673000000</v>
      </c>
      <c r="G25" s="102"/>
      <c r="H25" s="101">
        <v>2739000000</v>
      </c>
      <c r="I25" s="102"/>
      <c r="J25" s="103"/>
      <c r="K25" s="102"/>
      <c r="L25" s="101">
        <v>3263000000</v>
      </c>
      <c r="M25" s="102"/>
      <c r="N25" s="102"/>
      <c r="O25" s="102"/>
      <c r="P25" s="102"/>
      <c r="Q25" s="101">
        <v>3274000000</v>
      </c>
      <c r="R25" s="102"/>
      <c r="S25" s="102"/>
      <c r="T25" s="104">
        <v>1941000000</v>
      </c>
      <c r="U25" s="142"/>
    </row>
    <row r="26" spans="1:27" ht="5.0999999999999996" customHeight="1" x14ac:dyDescent="0.2">
      <c r="J26" s="98"/>
      <c r="T26" s="132"/>
      <c r="U26" s="142"/>
    </row>
    <row r="27" spans="1:27" ht="16.7" customHeight="1" x14ac:dyDescent="0.25">
      <c r="A27" s="70" t="s">
        <v>136</v>
      </c>
      <c r="B27" s="64"/>
      <c r="C27" s="64"/>
      <c r="D27" s="64"/>
      <c r="F27" s="114">
        <f>+F23-F25</f>
        <v>11834000000</v>
      </c>
      <c r="H27" s="114">
        <f>+H23-H25</f>
        <v>11775000000</v>
      </c>
      <c r="J27" s="98"/>
      <c r="L27" s="114">
        <f>+L23-L25</f>
        <v>10370000000</v>
      </c>
      <c r="Q27" s="114">
        <f>+Q23-Q25</f>
        <v>10384000000</v>
      </c>
      <c r="T27" s="115">
        <f>+T23-T25</f>
        <v>13542000000</v>
      </c>
      <c r="U27" s="142"/>
    </row>
    <row r="28" spans="1:27" ht="13.35" customHeight="1" x14ac:dyDescent="0.2">
      <c r="F28" s="116"/>
      <c r="H28" s="116"/>
      <c r="L28" s="116"/>
      <c r="Q28" s="116"/>
      <c r="T28" s="135"/>
      <c r="U28" s="142"/>
    </row>
    <row r="29" spans="1:27" ht="13.35" customHeight="1" x14ac:dyDescent="0.2">
      <c r="T29" s="148"/>
    </row>
    <row r="30" spans="1:27" ht="16.7" customHeight="1" x14ac:dyDescent="0.2"/>
    <row r="31" spans="1:27" ht="16.7" customHeight="1" x14ac:dyDescent="0.25">
      <c r="F31" s="137" t="s">
        <v>7</v>
      </c>
      <c r="G31" s="138"/>
      <c r="H31" s="138"/>
      <c r="I31" s="138"/>
      <c r="J31" s="138"/>
      <c r="K31" s="138"/>
      <c r="L31" s="138"/>
      <c r="M31" s="138"/>
      <c r="N31" s="139"/>
      <c r="O31" s="140"/>
      <c r="P31" s="138" t="s">
        <v>8</v>
      </c>
      <c r="Q31" s="138"/>
      <c r="R31" s="141"/>
      <c r="S31" s="142"/>
      <c r="T31" s="143" t="s">
        <v>76</v>
      </c>
      <c r="U31" s="144"/>
      <c r="V31" s="145" t="s">
        <v>8</v>
      </c>
      <c r="W31" s="129"/>
      <c r="X31" s="147" t="s">
        <v>98</v>
      </c>
      <c r="Y31" s="129"/>
      <c r="Z31" s="145" t="s">
        <v>8</v>
      </c>
      <c r="AA31" s="16"/>
    </row>
    <row r="32" spans="1:27" ht="16.7" customHeight="1" x14ac:dyDescent="0.25">
      <c r="F32" s="148"/>
      <c r="G32" s="148"/>
      <c r="H32" s="148"/>
      <c r="I32" s="148"/>
      <c r="J32" s="148"/>
      <c r="K32" s="149" t="s">
        <v>9</v>
      </c>
      <c r="L32" s="149"/>
      <c r="M32" s="149"/>
      <c r="N32" s="150"/>
      <c r="O32" s="151"/>
      <c r="P32" s="149" t="s">
        <v>9</v>
      </c>
      <c r="Q32" s="149"/>
      <c r="R32" s="149"/>
      <c r="T32" s="143" t="s">
        <v>10</v>
      </c>
      <c r="U32" s="143"/>
      <c r="V32" s="152" t="s">
        <v>10</v>
      </c>
      <c r="W32" s="179"/>
      <c r="X32" s="153" t="s">
        <v>45</v>
      </c>
      <c r="Y32" s="129"/>
      <c r="Z32" s="147" t="s">
        <v>10</v>
      </c>
      <c r="AA32" s="16"/>
    </row>
    <row r="33" spans="1:27" ht="16.7" customHeight="1" x14ac:dyDescent="0.25">
      <c r="F33" s="154" t="s">
        <v>12</v>
      </c>
      <c r="G33" s="64"/>
      <c r="H33" s="64"/>
      <c r="K33" s="154" t="s">
        <v>13</v>
      </c>
      <c r="L33" s="64"/>
      <c r="M33" s="64"/>
      <c r="O33" s="224"/>
      <c r="P33" s="154" t="s">
        <v>13</v>
      </c>
      <c r="Q33" s="64"/>
      <c r="R33" s="64"/>
      <c r="T33" s="156" t="s">
        <v>14</v>
      </c>
      <c r="U33" s="143"/>
      <c r="V33" s="156" t="s">
        <v>14</v>
      </c>
      <c r="W33" s="179"/>
      <c r="X33" s="157" t="s">
        <v>14</v>
      </c>
      <c r="Y33" s="129"/>
      <c r="Z33" s="157" t="s">
        <v>14</v>
      </c>
      <c r="AA33" s="16"/>
    </row>
    <row r="34" spans="1:27" ht="16.7" customHeight="1" x14ac:dyDescent="0.25">
      <c r="A34" s="96" t="s">
        <v>137</v>
      </c>
      <c r="B34" s="64"/>
      <c r="C34" s="64"/>
      <c r="D34" s="64"/>
      <c r="F34" s="225">
        <v>45747</v>
      </c>
      <c r="G34" s="159"/>
      <c r="H34" s="226">
        <v>45838</v>
      </c>
      <c r="I34" s="159"/>
      <c r="J34" s="159"/>
      <c r="K34" s="161" t="s">
        <v>16</v>
      </c>
      <c r="L34" s="227"/>
      <c r="M34" s="161"/>
      <c r="N34" s="162"/>
      <c r="O34" s="163"/>
      <c r="P34" s="161" t="s">
        <v>17</v>
      </c>
      <c r="Q34" s="227"/>
      <c r="R34" s="164"/>
      <c r="S34" s="165"/>
      <c r="T34" s="228">
        <v>45930</v>
      </c>
      <c r="U34" s="165"/>
      <c r="V34" s="228">
        <v>46022</v>
      </c>
      <c r="W34" s="165"/>
      <c r="X34" s="228">
        <v>46022</v>
      </c>
      <c r="Y34" s="165"/>
      <c r="Z34" s="228">
        <v>46112</v>
      </c>
      <c r="AA34" s="16"/>
    </row>
    <row r="35" spans="1:27" ht="39.950000000000003" customHeight="1" x14ac:dyDescent="0.2">
      <c r="A35" s="71" t="s">
        <v>138</v>
      </c>
      <c r="B35" s="64"/>
      <c r="C35" s="64"/>
      <c r="D35" s="64"/>
      <c r="F35" s="114">
        <v>108000000</v>
      </c>
      <c r="G35" s="148"/>
      <c r="H35" s="114">
        <v>71000000</v>
      </c>
      <c r="I35" s="148"/>
      <c r="J35" s="148"/>
      <c r="K35" s="148"/>
      <c r="L35" s="114">
        <v>49000000</v>
      </c>
      <c r="M35" s="148"/>
      <c r="N35" s="168"/>
      <c r="O35" s="151"/>
      <c r="P35" s="148"/>
      <c r="Q35" s="114">
        <v>81000000</v>
      </c>
      <c r="R35" s="148"/>
      <c r="T35" s="114">
        <f>+Q35+L35</f>
        <v>130000000</v>
      </c>
      <c r="U35" s="123"/>
      <c r="V35" s="114">
        <v>153000000</v>
      </c>
      <c r="W35" s="179"/>
      <c r="X35" s="115">
        <f>+V35+Q35+L35+H35+F35</f>
        <v>462000000</v>
      </c>
      <c r="Y35" s="129"/>
      <c r="Z35" s="115">
        <v>181000000</v>
      </c>
      <c r="AA35" s="16"/>
    </row>
    <row r="36" spans="1:27" ht="5.0999999999999996" customHeight="1" x14ac:dyDescent="0.2">
      <c r="A36" s="12" t="s">
        <v>139</v>
      </c>
      <c r="F36" s="29"/>
      <c r="H36" s="29"/>
      <c r="L36" s="29"/>
      <c r="O36" s="27"/>
      <c r="Q36" s="29"/>
      <c r="T36" s="29"/>
      <c r="V36" s="29"/>
      <c r="X36" s="30"/>
      <c r="Y36" s="47"/>
      <c r="Z36" s="61"/>
      <c r="AA36" s="16"/>
    </row>
    <row r="37" spans="1:27" ht="8.25" customHeight="1" x14ac:dyDescent="0.2">
      <c r="X37" s="31"/>
      <c r="Y37" s="47"/>
      <c r="Z37" s="62"/>
      <c r="AA37" s="16"/>
    </row>
    <row r="38" spans="1:27" ht="15.75" customHeight="1" x14ac:dyDescent="0.2">
      <c r="X38" s="17"/>
      <c r="Z38" s="60"/>
    </row>
    <row r="39" spans="1:27" ht="15.75" customHeight="1" x14ac:dyDescent="0.2"/>
    <row r="40" spans="1:27" ht="24.2" customHeight="1" x14ac:dyDescent="0.2">
      <c r="A40" s="69" t="s">
        <v>151</v>
      </c>
      <c r="B40" s="64"/>
      <c r="C40" s="64"/>
      <c r="D40" s="64"/>
      <c r="E40" s="64"/>
      <c r="F40" s="64"/>
      <c r="G40" s="64"/>
      <c r="H40" s="64"/>
      <c r="I40" s="64"/>
      <c r="J40" s="64"/>
      <c r="K40" s="64"/>
      <c r="L40" s="64"/>
      <c r="M40" s="64"/>
      <c r="N40" s="64"/>
      <c r="O40" s="64"/>
      <c r="P40" s="64"/>
      <c r="Q40" s="64"/>
      <c r="R40" s="64"/>
      <c r="S40" s="64"/>
      <c r="T40" s="64"/>
      <c r="U40" s="64"/>
      <c r="V40" s="64"/>
      <c r="W40" s="64"/>
      <c r="X40" s="64"/>
      <c r="Y40" s="64"/>
      <c r="Z40" s="64"/>
    </row>
    <row r="41" spans="1:27" ht="18.75" customHeight="1" x14ac:dyDescent="0.2">
      <c r="A41" s="69" t="s">
        <v>140</v>
      </c>
      <c r="B41" s="64"/>
      <c r="C41" s="64"/>
      <c r="D41" s="64"/>
      <c r="E41" s="64"/>
      <c r="F41" s="64"/>
      <c r="G41" s="64"/>
      <c r="H41" s="64"/>
      <c r="I41" s="64"/>
      <c r="J41" s="64"/>
      <c r="K41" s="64"/>
      <c r="L41" s="64"/>
      <c r="M41" s="64"/>
      <c r="N41" s="64"/>
      <c r="O41" s="64"/>
      <c r="P41" s="64"/>
      <c r="Q41" s="64"/>
      <c r="R41" s="64"/>
      <c r="S41" s="64"/>
      <c r="T41" s="64"/>
      <c r="U41" s="64"/>
      <c r="V41" s="64"/>
      <c r="W41" s="64"/>
      <c r="X41" s="64"/>
      <c r="Y41" s="64"/>
      <c r="Z41" s="64"/>
    </row>
  </sheetData>
  <mergeCells count="40">
    <mergeCell ref="A1:E1"/>
    <mergeCell ref="A2:E2"/>
    <mergeCell ref="A3:E3"/>
    <mergeCell ref="A11:D11"/>
    <mergeCell ref="A13:D13"/>
    <mergeCell ref="A15:D15"/>
    <mergeCell ref="A23:C23"/>
    <mergeCell ref="A25:C25"/>
    <mergeCell ref="A27:D27"/>
    <mergeCell ref="F20:H20"/>
    <mergeCell ref="F18:H18"/>
    <mergeCell ref="K19:M19"/>
    <mergeCell ref="K21:M21"/>
    <mergeCell ref="F31:M31"/>
    <mergeCell ref="K32:M32"/>
    <mergeCell ref="P31:R31"/>
    <mergeCell ref="P32:R32"/>
    <mergeCell ref="P21:R21"/>
    <mergeCell ref="K20:R20"/>
    <mergeCell ref="R1:Z1"/>
    <mergeCell ref="Y2:Z3"/>
    <mergeCell ref="P33:R33"/>
    <mergeCell ref="P34:R34"/>
    <mergeCell ref="K34:M34"/>
    <mergeCell ref="K33:M33"/>
    <mergeCell ref="F6:M6"/>
    <mergeCell ref="F8:H8"/>
    <mergeCell ref="P6:R6"/>
    <mergeCell ref="P7:R7"/>
    <mergeCell ref="P8:R8"/>
    <mergeCell ref="K18:T18"/>
    <mergeCell ref="P9:R9"/>
    <mergeCell ref="K9:M9"/>
    <mergeCell ref="K8:M8"/>
    <mergeCell ref="K7:M7"/>
    <mergeCell ref="F33:H33"/>
    <mergeCell ref="A40:Z40"/>
    <mergeCell ref="A41:Z41"/>
    <mergeCell ref="A34:D34"/>
    <mergeCell ref="A35:D35"/>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4"/>
  <sheetViews>
    <sheetView showRuler="0" workbookViewId="0">
      <selection activeCell="A9" sqref="A9:P43"/>
    </sheetView>
  </sheetViews>
  <sheetFormatPr defaultColWidth="13.7109375" defaultRowHeight="12.75" x14ac:dyDescent="0.2"/>
  <cols>
    <col min="1" max="16" width="9.5703125" customWidth="1"/>
  </cols>
  <sheetData>
    <row r="1" spans="1:16" ht="15.75" customHeight="1" x14ac:dyDescent="0.2">
      <c r="M1" s="67"/>
      <c r="N1" s="64"/>
      <c r="O1" s="64"/>
      <c r="P1" s="64"/>
    </row>
    <row r="2" spans="1:16" ht="15.75" customHeight="1" x14ac:dyDescent="0.2">
      <c r="M2" s="64"/>
      <c r="N2" s="64"/>
      <c r="O2" s="64"/>
      <c r="P2" s="64"/>
    </row>
    <row r="3" spans="1:16" ht="15.75" customHeight="1" x14ac:dyDescent="0.2">
      <c r="M3" s="64"/>
      <c r="N3" s="64"/>
      <c r="O3" s="64"/>
      <c r="P3" s="64"/>
    </row>
    <row r="4" spans="1:16" ht="15.75" customHeight="1" x14ac:dyDescent="0.2">
      <c r="M4" s="64"/>
      <c r="N4" s="64"/>
      <c r="O4" s="64"/>
      <c r="P4" s="64"/>
    </row>
    <row r="5" spans="1:16" ht="15.75" customHeight="1" x14ac:dyDescent="0.2">
      <c r="M5" s="64"/>
      <c r="N5" s="64"/>
      <c r="O5" s="64"/>
      <c r="P5" s="64"/>
    </row>
    <row r="6" spans="1:16" ht="15.75" customHeight="1" x14ac:dyDescent="0.2"/>
    <row r="7" spans="1:16" ht="25.9" customHeight="1" x14ac:dyDescent="0.35">
      <c r="A7" s="66" t="s">
        <v>1</v>
      </c>
      <c r="B7" s="64"/>
      <c r="C7" s="64"/>
      <c r="D7" s="64"/>
      <c r="E7" s="64"/>
      <c r="F7" s="64"/>
      <c r="G7" s="64"/>
      <c r="H7" s="64"/>
      <c r="I7" s="64"/>
      <c r="J7" s="64"/>
      <c r="K7" s="64"/>
      <c r="L7" s="64"/>
      <c r="M7" s="64"/>
      <c r="N7" s="64"/>
      <c r="O7" s="64"/>
      <c r="P7" s="64"/>
    </row>
    <row r="8" spans="1:16" ht="22.5" customHeight="1" x14ac:dyDescent="0.2"/>
    <row r="9" spans="1:16" ht="15.75" customHeight="1" x14ac:dyDescent="0.2">
      <c r="A9" s="68" t="s">
        <v>2</v>
      </c>
      <c r="B9" s="64"/>
      <c r="C9" s="64"/>
      <c r="D9" s="64"/>
      <c r="E9" s="64"/>
      <c r="F9" s="64"/>
      <c r="G9" s="64"/>
      <c r="H9" s="64"/>
      <c r="I9" s="64"/>
      <c r="J9" s="64"/>
      <c r="K9" s="64"/>
      <c r="L9" s="64"/>
      <c r="M9" s="64"/>
      <c r="N9" s="64"/>
      <c r="O9" s="64"/>
      <c r="P9" s="64"/>
    </row>
    <row r="10" spans="1:16" ht="15.75" customHeight="1" x14ac:dyDescent="0.2">
      <c r="A10" s="64"/>
      <c r="B10" s="64"/>
      <c r="C10" s="64"/>
      <c r="D10" s="64"/>
      <c r="E10" s="64"/>
      <c r="F10" s="64"/>
      <c r="G10" s="64"/>
      <c r="H10" s="64"/>
      <c r="I10" s="64"/>
      <c r="J10" s="64"/>
      <c r="K10" s="64"/>
      <c r="L10" s="64"/>
      <c r="M10" s="64"/>
      <c r="N10" s="64"/>
      <c r="O10" s="64"/>
      <c r="P10" s="64"/>
    </row>
    <row r="11" spans="1:16" ht="15.75" customHeight="1" x14ac:dyDescent="0.2">
      <c r="A11" s="64"/>
      <c r="B11" s="64"/>
      <c r="C11" s="64"/>
      <c r="D11" s="64"/>
      <c r="E11" s="64"/>
      <c r="F11" s="64"/>
      <c r="G11" s="64"/>
      <c r="H11" s="64"/>
      <c r="I11" s="64"/>
      <c r="J11" s="64"/>
      <c r="K11" s="64"/>
      <c r="L11" s="64"/>
      <c r="M11" s="64"/>
      <c r="N11" s="64"/>
      <c r="O11" s="64"/>
      <c r="P11" s="64"/>
    </row>
    <row r="12" spans="1:16" ht="15.75" customHeight="1" x14ac:dyDescent="0.2">
      <c r="A12" s="64"/>
      <c r="B12" s="64"/>
      <c r="C12" s="64"/>
      <c r="D12" s="64"/>
      <c r="E12" s="64"/>
      <c r="F12" s="64"/>
      <c r="G12" s="64"/>
      <c r="H12" s="64"/>
      <c r="I12" s="64"/>
      <c r="J12" s="64"/>
      <c r="K12" s="64"/>
      <c r="L12" s="64"/>
      <c r="M12" s="64"/>
      <c r="N12" s="64"/>
      <c r="O12" s="64"/>
      <c r="P12" s="64"/>
    </row>
    <row r="13" spans="1:16" ht="15.75" customHeight="1" x14ac:dyDescent="0.2">
      <c r="A13" s="64"/>
      <c r="B13" s="64"/>
      <c r="C13" s="64"/>
      <c r="D13" s="64"/>
      <c r="E13" s="64"/>
      <c r="F13" s="64"/>
      <c r="G13" s="64"/>
      <c r="H13" s="64"/>
      <c r="I13" s="64"/>
      <c r="J13" s="64"/>
      <c r="K13" s="64"/>
      <c r="L13" s="64"/>
      <c r="M13" s="64"/>
      <c r="N13" s="64"/>
      <c r="O13" s="64"/>
      <c r="P13" s="64"/>
    </row>
    <row r="14" spans="1:16" ht="15.75" customHeight="1" x14ac:dyDescent="0.2">
      <c r="A14" s="64"/>
      <c r="B14" s="64"/>
      <c r="C14" s="64"/>
      <c r="D14" s="64"/>
      <c r="E14" s="64"/>
      <c r="F14" s="64"/>
      <c r="G14" s="64"/>
      <c r="H14" s="64"/>
      <c r="I14" s="64"/>
      <c r="J14" s="64"/>
      <c r="K14" s="64"/>
      <c r="L14" s="64"/>
      <c r="M14" s="64"/>
      <c r="N14" s="64"/>
      <c r="O14" s="64"/>
      <c r="P14" s="64"/>
    </row>
    <row r="15" spans="1:16" ht="15.75" customHeight="1" x14ac:dyDescent="0.2">
      <c r="A15" s="64"/>
      <c r="B15" s="64"/>
      <c r="C15" s="64"/>
      <c r="D15" s="64"/>
      <c r="E15" s="64"/>
      <c r="F15" s="64"/>
      <c r="G15" s="64"/>
      <c r="H15" s="64"/>
      <c r="I15" s="64"/>
      <c r="J15" s="64"/>
      <c r="K15" s="64"/>
      <c r="L15" s="64"/>
      <c r="M15" s="64"/>
      <c r="N15" s="64"/>
      <c r="O15" s="64"/>
      <c r="P15" s="64"/>
    </row>
    <row r="16" spans="1:16" ht="15.75" customHeight="1" x14ac:dyDescent="0.2">
      <c r="A16" s="64"/>
      <c r="B16" s="64"/>
      <c r="C16" s="64"/>
      <c r="D16" s="64"/>
      <c r="E16" s="64"/>
      <c r="F16" s="64"/>
      <c r="G16" s="64"/>
      <c r="H16" s="64"/>
      <c r="I16" s="64"/>
      <c r="J16" s="64"/>
      <c r="K16" s="64"/>
      <c r="L16" s="64"/>
      <c r="M16" s="64"/>
      <c r="N16" s="64"/>
      <c r="O16" s="64"/>
      <c r="P16" s="64"/>
    </row>
    <row r="17" spans="1:16" ht="15.75" customHeight="1" x14ac:dyDescent="0.2">
      <c r="A17" s="64"/>
      <c r="B17" s="64"/>
      <c r="C17" s="64"/>
      <c r="D17" s="64"/>
      <c r="E17" s="64"/>
      <c r="F17" s="64"/>
      <c r="G17" s="64"/>
      <c r="H17" s="64"/>
      <c r="I17" s="64"/>
      <c r="J17" s="64"/>
      <c r="K17" s="64"/>
      <c r="L17" s="64"/>
      <c r="M17" s="64"/>
      <c r="N17" s="64"/>
      <c r="O17" s="64"/>
      <c r="P17" s="64"/>
    </row>
    <row r="18" spans="1:16" ht="15.75" customHeight="1" x14ac:dyDescent="0.2">
      <c r="A18" s="64"/>
      <c r="B18" s="64"/>
      <c r="C18" s="64"/>
      <c r="D18" s="64"/>
      <c r="E18" s="64"/>
      <c r="F18" s="64"/>
      <c r="G18" s="64"/>
      <c r="H18" s="64"/>
      <c r="I18" s="64"/>
      <c r="J18" s="64"/>
      <c r="K18" s="64"/>
      <c r="L18" s="64"/>
      <c r="M18" s="64"/>
      <c r="N18" s="64"/>
      <c r="O18" s="64"/>
      <c r="P18" s="64"/>
    </row>
    <row r="19" spans="1:16" ht="15.75" customHeight="1" x14ac:dyDescent="0.2">
      <c r="A19" s="64"/>
      <c r="B19" s="64"/>
      <c r="C19" s="64"/>
      <c r="D19" s="64"/>
      <c r="E19" s="64"/>
      <c r="F19" s="64"/>
      <c r="G19" s="64"/>
      <c r="H19" s="64"/>
      <c r="I19" s="64"/>
      <c r="J19" s="64"/>
      <c r="K19" s="64"/>
      <c r="L19" s="64"/>
      <c r="M19" s="64"/>
      <c r="N19" s="64"/>
      <c r="O19" s="64"/>
      <c r="P19" s="64"/>
    </row>
    <row r="20" spans="1:16" ht="15.75" customHeight="1" x14ac:dyDescent="0.2">
      <c r="A20" s="64"/>
      <c r="B20" s="64"/>
      <c r="C20" s="64"/>
      <c r="D20" s="64"/>
      <c r="E20" s="64"/>
      <c r="F20" s="64"/>
      <c r="G20" s="64"/>
      <c r="H20" s="64"/>
      <c r="I20" s="64"/>
      <c r="J20" s="64"/>
      <c r="K20" s="64"/>
      <c r="L20" s="64"/>
      <c r="M20" s="64"/>
      <c r="N20" s="64"/>
      <c r="O20" s="64"/>
      <c r="P20" s="64"/>
    </row>
    <row r="21" spans="1:16" ht="15.75" customHeight="1" x14ac:dyDescent="0.2">
      <c r="A21" s="64"/>
      <c r="B21" s="64"/>
      <c r="C21" s="64"/>
      <c r="D21" s="64"/>
      <c r="E21" s="64"/>
      <c r="F21" s="64"/>
      <c r="G21" s="64"/>
      <c r="H21" s="64"/>
      <c r="I21" s="64"/>
      <c r="J21" s="64"/>
      <c r="K21" s="64"/>
      <c r="L21" s="64"/>
      <c r="M21" s="64"/>
      <c r="N21" s="64"/>
      <c r="O21" s="64"/>
      <c r="P21" s="64"/>
    </row>
    <row r="22" spans="1:16" ht="15.75" customHeight="1" x14ac:dyDescent="0.2">
      <c r="A22" s="64"/>
      <c r="B22" s="64"/>
      <c r="C22" s="64"/>
      <c r="D22" s="64"/>
      <c r="E22" s="64"/>
      <c r="F22" s="64"/>
      <c r="G22" s="64"/>
      <c r="H22" s="64"/>
      <c r="I22" s="64"/>
      <c r="J22" s="64"/>
      <c r="K22" s="64"/>
      <c r="L22" s="64"/>
      <c r="M22" s="64"/>
      <c r="N22" s="64"/>
      <c r="O22" s="64"/>
      <c r="P22" s="64"/>
    </row>
    <row r="23" spans="1:16" ht="15.75" customHeight="1" x14ac:dyDescent="0.2">
      <c r="A23" s="64"/>
      <c r="B23" s="64"/>
      <c r="C23" s="64"/>
      <c r="D23" s="64"/>
      <c r="E23" s="64"/>
      <c r="F23" s="64"/>
      <c r="G23" s="64"/>
      <c r="H23" s="64"/>
      <c r="I23" s="64"/>
      <c r="J23" s="64"/>
      <c r="K23" s="64"/>
      <c r="L23" s="64"/>
      <c r="M23" s="64"/>
      <c r="N23" s="64"/>
      <c r="O23" s="64"/>
      <c r="P23" s="64"/>
    </row>
    <row r="24" spans="1:16" ht="15.75" customHeight="1" x14ac:dyDescent="0.2">
      <c r="A24" s="64"/>
      <c r="B24" s="64"/>
      <c r="C24" s="64"/>
      <c r="D24" s="64"/>
      <c r="E24" s="64"/>
      <c r="F24" s="64"/>
      <c r="G24" s="64"/>
      <c r="H24" s="64"/>
      <c r="I24" s="64"/>
      <c r="J24" s="64"/>
      <c r="K24" s="64"/>
      <c r="L24" s="64"/>
      <c r="M24" s="64"/>
      <c r="N24" s="64"/>
      <c r="O24" s="64"/>
      <c r="P24" s="64"/>
    </row>
    <row r="25" spans="1:16" ht="15.75" customHeight="1" x14ac:dyDescent="0.2">
      <c r="A25" s="64"/>
      <c r="B25" s="64"/>
      <c r="C25" s="64"/>
      <c r="D25" s="64"/>
      <c r="E25" s="64"/>
      <c r="F25" s="64"/>
      <c r="G25" s="64"/>
      <c r="H25" s="64"/>
      <c r="I25" s="64"/>
      <c r="J25" s="64"/>
      <c r="K25" s="64"/>
      <c r="L25" s="64"/>
      <c r="M25" s="64"/>
      <c r="N25" s="64"/>
      <c r="O25" s="64"/>
      <c r="P25" s="64"/>
    </row>
    <row r="26" spans="1:16" ht="15.75" customHeight="1" x14ac:dyDescent="0.2">
      <c r="A26" s="64"/>
      <c r="B26" s="64"/>
      <c r="C26" s="64"/>
      <c r="D26" s="64"/>
      <c r="E26" s="64"/>
      <c r="F26" s="64"/>
      <c r="G26" s="64"/>
      <c r="H26" s="64"/>
      <c r="I26" s="64"/>
      <c r="J26" s="64"/>
      <c r="K26" s="64"/>
      <c r="L26" s="64"/>
      <c r="M26" s="64"/>
      <c r="N26" s="64"/>
      <c r="O26" s="64"/>
      <c r="P26" s="64"/>
    </row>
    <row r="27" spans="1:16" ht="15.75" customHeight="1" x14ac:dyDescent="0.2">
      <c r="A27" s="64"/>
      <c r="B27" s="64"/>
      <c r="C27" s="64"/>
      <c r="D27" s="64"/>
      <c r="E27" s="64"/>
      <c r="F27" s="64"/>
      <c r="G27" s="64"/>
      <c r="H27" s="64"/>
      <c r="I27" s="64"/>
      <c r="J27" s="64"/>
      <c r="K27" s="64"/>
      <c r="L27" s="64"/>
      <c r="M27" s="64"/>
      <c r="N27" s="64"/>
      <c r="O27" s="64"/>
      <c r="P27" s="64"/>
    </row>
    <row r="28" spans="1:16" ht="15.75" customHeight="1" x14ac:dyDescent="0.2">
      <c r="A28" s="64"/>
      <c r="B28" s="64"/>
      <c r="C28" s="64"/>
      <c r="D28" s="64"/>
      <c r="E28" s="64"/>
      <c r="F28" s="64"/>
      <c r="G28" s="64"/>
      <c r="H28" s="64"/>
      <c r="I28" s="64"/>
      <c r="J28" s="64"/>
      <c r="K28" s="64"/>
      <c r="L28" s="64"/>
      <c r="M28" s="64"/>
      <c r="N28" s="64"/>
      <c r="O28" s="64"/>
      <c r="P28" s="64"/>
    </row>
    <row r="29" spans="1:16" ht="15.75" customHeight="1" x14ac:dyDescent="0.2">
      <c r="A29" s="64"/>
      <c r="B29" s="64"/>
      <c r="C29" s="64"/>
      <c r="D29" s="64"/>
      <c r="E29" s="64"/>
      <c r="F29" s="64"/>
      <c r="G29" s="64"/>
      <c r="H29" s="64"/>
      <c r="I29" s="64"/>
      <c r="J29" s="64"/>
      <c r="K29" s="64"/>
      <c r="L29" s="64"/>
      <c r="M29" s="64"/>
      <c r="N29" s="64"/>
      <c r="O29" s="64"/>
      <c r="P29" s="64"/>
    </row>
    <row r="30" spans="1:16" ht="15.75" customHeight="1" x14ac:dyDescent="0.2">
      <c r="A30" s="64"/>
      <c r="B30" s="64"/>
      <c r="C30" s="64"/>
      <c r="D30" s="64"/>
      <c r="E30" s="64"/>
      <c r="F30" s="64"/>
      <c r="G30" s="64"/>
      <c r="H30" s="64"/>
      <c r="I30" s="64"/>
      <c r="J30" s="64"/>
      <c r="K30" s="64"/>
      <c r="L30" s="64"/>
      <c r="M30" s="64"/>
      <c r="N30" s="64"/>
      <c r="O30" s="64"/>
      <c r="P30" s="64"/>
    </row>
    <row r="31" spans="1:16" ht="15.75" customHeight="1" x14ac:dyDescent="0.2">
      <c r="A31" s="64"/>
      <c r="B31" s="64"/>
      <c r="C31" s="64"/>
      <c r="D31" s="64"/>
      <c r="E31" s="64"/>
      <c r="F31" s="64"/>
      <c r="G31" s="64"/>
      <c r="H31" s="64"/>
      <c r="I31" s="64"/>
      <c r="J31" s="64"/>
      <c r="K31" s="64"/>
      <c r="L31" s="64"/>
      <c r="M31" s="64"/>
      <c r="N31" s="64"/>
      <c r="O31" s="64"/>
      <c r="P31" s="64"/>
    </row>
    <row r="32" spans="1:16" ht="15.75" customHeight="1" x14ac:dyDescent="0.2">
      <c r="A32" s="64"/>
      <c r="B32" s="64"/>
      <c r="C32" s="64"/>
      <c r="D32" s="64"/>
      <c r="E32" s="64"/>
      <c r="F32" s="64"/>
      <c r="G32" s="64"/>
      <c r="H32" s="64"/>
      <c r="I32" s="64"/>
      <c r="J32" s="64"/>
      <c r="K32" s="64"/>
      <c r="L32" s="64"/>
      <c r="M32" s="64"/>
      <c r="N32" s="64"/>
      <c r="O32" s="64"/>
      <c r="P32" s="64"/>
    </row>
    <row r="33" spans="1:16" ht="15.75" customHeight="1" x14ac:dyDescent="0.2">
      <c r="A33" s="64"/>
      <c r="B33" s="64"/>
      <c r="C33" s="64"/>
      <c r="D33" s="64"/>
      <c r="E33" s="64"/>
      <c r="F33" s="64"/>
      <c r="G33" s="64"/>
      <c r="H33" s="64"/>
      <c r="I33" s="64"/>
      <c r="J33" s="64"/>
      <c r="K33" s="64"/>
      <c r="L33" s="64"/>
      <c r="M33" s="64"/>
      <c r="N33" s="64"/>
      <c r="O33" s="64"/>
      <c r="P33" s="64"/>
    </row>
    <row r="34" spans="1:16" ht="15.75" customHeight="1" x14ac:dyDescent="0.2">
      <c r="A34" s="64"/>
      <c r="B34" s="64"/>
      <c r="C34" s="64"/>
      <c r="D34" s="64"/>
      <c r="E34" s="64"/>
      <c r="F34" s="64"/>
      <c r="G34" s="64"/>
      <c r="H34" s="64"/>
      <c r="I34" s="64"/>
      <c r="J34" s="64"/>
      <c r="K34" s="64"/>
      <c r="L34" s="64"/>
      <c r="M34" s="64"/>
      <c r="N34" s="64"/>
      <c r="O34" s="64"/>
      <c r="P34" s="64"/>
    </row>
    <row r="35" spans="1:16" ht="15.75" customHeight="1" x14ac:dyDescent="0.2">
      <c r="A35" s="64"/>
      <c r="B35" s="64"/>
      <c r="C35" s="64"/>
      <c r="D35" s="64"/>
      <c r="E35" s="64"/>
      <c r="F35" s="64"/>
      <c r="G35" s="64"/>
      <c r="H35" s="64"/>
      <c r="I35" s="64"/>
      <c r="J35" s="64"/>
      <c r="K35" s="64"/>
      <c r="L35" s="64"/>
      <c r="M35" s="64"/>
      <c r="N35" s="64"/>
      <c r="O35" s="64"/>
      <c r="P35" s="64"/>
    </row>
    <row r="36" spans="1:16" ht="15.75" customHeight="1" x14ac:dyDescent="0.2">
      <c r="A36" s="64"/>
      <c r="B36" s="64"/>
      <c r="C36" s="64"/>
      <c r="D36" s="64"/>
      <c r="E36" s="64"/>
      <c r="F36" s="64"/>
      <c r="G36" s="64"/>
      <c r="H36" s="64"/>
      <c r="I36" s="64"/>
      <c r="J36" s="64"/>
      <c r="K36" s="64"/>
      <c r="L36" s="64"/>
      <c r="M36" s="64"/>
      <c r="N36" s="64"/>
      <c r="O36" s="64"/>
      <c r="P36" s="64"/>
    </row>
    <row r="37" spans="1:16" ht="15.75" customHeight="1" x14ac:dyDescent="0.2">
      <c r="A37" s="64"/>
      <c r="B37" s="64"/>
      <c r="C37" s="64"/>
      <c r="D37" s="64"/>
      <c r="E37" s="64"/>
      <c r="F37" s="64"/>
      <c r="G37" s="64"/>
      <c r="H37" s="64"/>
      <c r="I37" s="64"/>
      <c r="J37" s="64"/>
      <c r="K37" s="64"/>
      <c r="L37" s="64"/>
      <c r="M37" s="64"/>
      <c r="N37" s="64"/>
      <c r="O37" s="64"/>
      <c r="P37" s="64"/>
    </row>
    <row r="38" spans="1:16" ht="15.75" customHeight="1" x14ac:dyDescent="0.2">
      <c r="A38" s="64"/>
      <c r="B38" s="64"/>
      <c r="C38" s="64"/>
      <c r="D38" s="64"/>
      <c r="E38" s="64"/>
      <c r="F38" s="64"/>
      <c r="G38" s="64"/>
      <c r="H38" s="64"/>
      <c r="I38" s="64"/>
      <c r="J38" s="64"/>
      <c r="K38" s="64"/>
      <c r="L38" s="64"/>
      <c r="M38" s="64"/>
      <c r="N38" s="64"/>
      <c r="O38" s="64"/>
      <c r="P38" s="64"/>
    </row>
    <row r="39" spans="1:16" ht="15.75" customHeight="1" x14ac:dyDescent="0.2">
      <c r="A39" s="64"/>
      <c r="B39" s="64"/>
      <c r="C39" s="64"/>
      <c r="D39" s="64"/>
      <c r="E39" s="64"/>
      <c r="F39" s="64"/>
      <c r="G39" s="64"/>
      <c r="H39" s="64"/>
      <c r="I39" s="64"/>
      <c r="J39" s="64"/>
      <c r="K39" s="64"/>
      <c r="L39" s="64"/>
      <c r="M39" s="64"/>
      <c r="N39" s="64"/>
      <c r="O39" s="64"/>
      <c r="P39" s="64"/>
    </row>
    <row r="40" spans="1:16" ht="15.75" customHeight="1" x14ac:dyDescent="0.2">
      <c r="A40" s="64"/>
      <c r="B40" s="64"/>
      <c r="C40" s="64"/>
      <c r="D40" s="64"/>
      <c r="E40" s="64"/>
      <c r="F40" s="64"/>
      <c r="G40" s="64"/>
      <c r="H40" s="64"/>
      <c r="I40" s="64"/>
      <c r="J40" s="64"/>
      <c r="K40" s="64"/>
      <c r="L40" s="64"/>
      <c r="M40" s="64"/>
      <c r="N40" s="64"/>
      <c r="O40" s="64"/>
      <c r="P40" s="64"/>
    </row>
    <row r="41" spans="1:16" ht="15.75" customHeight="1" x14ac:dyDescent="0.2">
      <c r="A41" s="64"/>
      <c r="B41" s="64"/>
      <c r="C41" s="64"/>
      <c r="D41" s="64"/>
      <c r="E41" s="64"/>
      <c r="F41" s="64"/>
      <c r="G41" s="64"/>
      <c r="H41" s="64"/>
      <c r="I41" s="64"/>
      <c r="J41" s="64"/>
      <c r="K41" s="64"/>
      <c r="L41" s="64"/>
      <c r="M41" s="64"/>
      <c r="N41" s="64"/>
      <c r="O41" s="64"/>
      <c r="P41" s="64"/>
    </row>
    <row r="42" spans="1:16" ht="15.75" customHeight="1" x14ac:dyDescent="0.2">
      <c r="A42" s="64"/>
      <c r="B42" s="64"/>
      <c r="C42" s="64"/>
      <c r="D42" s="64"/>
      <c r="E42" s="64"/>
      <c r="F42" s="64"/>
      <c r="G42" s="64"/>
      <c r="H42" s="64"/>
      <c r="I42" s="64"/>
      <c r="J42" s="64"/>
      <c r="K42" s="64"/>
      <c r="L42" s="64"/>
      <c r="M42" s="64"/>
      <c r="N42" s="64"/>
      <c r="O42" s="64"/>
      <c r="P42" s="64"/>
    </row>
    <row r="43" spans="1:16" ht="15.75" customHeight="1" x14ac:dyDescent="0.2">
      <c r="A43" s="64"/>
      <c r="B43" s="64"/>
      <c r="C43" s="64"/>
      <c r="D43" s="64"/>
      <c r="E43" s="64"/>
      <c r="F43" s="64"/>
      <c r="G43" s="64"/>
      <c r="H43" s="64"/>
      <c r="I43" s="64"/>
      <c r="J43" s="64"/>
      <c r="K43" s="64"/>
      <c r="L43" s="64"/>
      <c r="M43" s="64"/>
      <c r="N43" s="64"/>
      <c r="O43" s="64"/>
      <c r="P43" s="64"/>
    </row>
    <row r="44" spans="1:16" ht="15" customHeight="1" x14ac:dyDescent="0.2"/>
  </sheetData>
  <mergeCells count="3">
    <mergeCell ref="A7:P7"/>
    <mergeCell ref="M1:P5"/>
    <mergeCell ref="A9:P4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9"/>
  <sheetViews>
    <sheetView showRuler="0" workbookViewId="0">
      <selection activeCell="F23" sqref="F23"/>
    </sheetView>
  </sheetViews>
  <sheetFormatPr defaultColWidth="13.7109375" defaultRowHeight="12.75" x14ac:dyDescent="0.2"/>
  <cols>
    <col min="1" max="1" width="17.42578125" customWidth="1"/>
    <col min="2" max="3" width="12.140625" customWidth="1"/>
    <col min="4" max="4" width="6.42578125" customWidth="1"/>
    <col min="5" max="5" width="0.42578125" customWidth="1"/>
    <col min="6" max="6" width="15.140625" customWidth="1"/>
    <col min="7" max="7" width="1" customWidth="1"/>
    <col min="8" max="8" width="15.140625" customWidth="1"/>
    <col min="9" max="9" width="1" customWidth="1"/>
    <col min="10" max="10" width="0.28515625" customWidth="1"/>
    <col min="11" max="11" width="14.28515625" customWidth="1"/>
    <col min="12" max="12" width="0.28515625" customWidth="1"/>
    <col min="13" max="14" width="0.5703125" customWidth="1"/>
    <col min="15" max="15" width="0.28515625" customWidth="1"/>
    <col min="16" max="16" width="14.28515625" customWidth="1"/>
    <col min="17" max="17" width="0.28515625" customWidth="1"/>
    <col min="18" max="18" width="1" customWidth="1"/>
    <col min="19" max="19" width="15.140625" customWidth="1"/>
    <col min="20" max="20" width="1" customWidth="1"/>
    <col min="21" max="21" width="15.140625" customWidth="1"/>
  </cols>
  <sheetData>
    <row r="1" spans="1:22" ht="20.85" customHeight="1" x14ac:dyDescent="0.3">
      <c r="A1" s="82" t="s">
        <v>3</v>
      </c>
      <c r="B1" s="64"/>
      <c r="C1" s="64"/>
      <c r="H1" s="64"/>
      <c r="I1" s="64"/>
      <c r="J1" s="64"/>
      <c r="O1" s="77" t="s">
        <v>4</v>
      </c>
      <c r="P1" s="64"/>
      <c r="Q1" s="64"/>
      <c r="R1" s="64"/>
      <c r="S1" s="64"/>
      <c r="T1" s="64"/>
      <c r="U1" s="64"/>
    </row>
    <row r="2" spans="1:22" ht="16.7" customHeight="1" x14ac:dyDescent="0.2">
      <c r="A2" s="83" t="s">
        <v>5</v>
      </c>
      <c r="B2" s="64"/>
      <c r="C2" s="64"/>
      <c r="D2" s="64"/>
      <c r="E2" s="64"/>
      <c r="S2" s="1"/>
      <c r="T2" s="78"/>
      <c r="U2" s="78"/>
    </row>
    <row r="3" spans="1:22" ht="16.7" customHeight="1" x14ac:dyDescent="0.2">
      <c r="A3" s="83" t="s">
        <v>6</v>
      </c>
      <c r="B3" s="64"/>
      <c r="C3" s="64"/>
      <c r="D3" s="64"/>
      <c r="E3" s="64"/>
      <c r="F3" s="64"/>
      <c r="T3" s="64"/>
      <c r="U3" s="64"/>
    </row>
    <row r="4" spans="1:22" ht="15.75" customHeight="1" x14ac:dyDescent="0.2"/>
    <row r="5" spans="1:22" ht="17.45" customHeight="1" x14ac:dyDescent="0.2"/>
    <row r="6" spans="1:22" ht="16.7" customHeight="1" x14ac:dyDescent="0.25">
      <c r="F6" s="79" t="s">
        <v>7</v>
      </c>
      <c r="G6" s="75"/>
      <c r="H6" s="75"/>
      <c r="I6" s="75"/>
      <c r="J6" s="75"/>
      <c r="K6" s="75"/>
      <c r="L6" s="75"/>
      <c r="M6" s="80"/>
      <c r="N6" s="74" t="s">
        <v>8</v>
      </c>
      <c r="O6" s="75"/>
      <c r="P6" s="75"/>
      <c r="Q6" s="75"/>
      <c r="R6" s="75"/>
      <c r="S6" s="75"/>
      <c r="T6" s="75"/>
      <c r="U6" s="76"/>
      <c r="V6" s="16"/>
    </row>
    <row r="7" spans="1:22" ht="16.7" customHeight="1" x14ac:dyDescent="0.25">
      <c r="F7" s="17"/>
      <c r="G7" s="17"/>
      <c r="H7" s="17"/>
      <c r="I7" s="17"/>
      <c r="J7" s="73" t="s">
        <v>9</v>
      </c>
      <c r="K7" s="73"/>
      <c r="L7" s="73"/>
      <c r="M7" s="18"/>
      <c r="N7" s="19"/>
      <c r="O7" s="73" t="s">
        <v>9</v>
      </c>
      <c r="P7" s="73"/>
      <c r="Q7" s="73"/>
      <c r="R7" s="3"/>
      <c r="S7" s="3" t="s">
        <v>10</v>
      </c>
      <c r="T7" s="20"/>
      <c r="U7" s="4" t="s">
        <v>11</v>
      </c>
      <c r="V7" s="16"/>
    </row>
    <row r="8" spans="1:22" ht="16.7" customHeight="1" x14ac:dyDescent="0.25">
      <c r="F8" s="72" t="s">
        <v>12</v>
      </c>
      <c r="G8" s="64"/>
      <c r="H8" s="64"/>
      <c r="J8" s="72" t="s">
        <v>13</v>
      </c>
      <c r="K8" s="64"/>
      <c r="L8" s="64"/>
      <c r="N8" s="21"/>
      <c r="O8" s="72" t="s">
        <v>13</v>
      </c>
      <c r="P8" s="64"/>
      <c r="Q8" s="64"/>
      <c r="S8" s="5" t="s">
        <v>14</v>
      </c>
      <c r="U8" s="6" t="s">
        <v>15</v>
      </c>
      <c r="V8" s="16"/>
    </row>
    <row r="9" spans="1:22" ht="15.75" customHeight="1" x14ac:dyDescent="0.2">
      <c r="F9" s="7">
        <v>45747</v>
      </c>
      <c r="G9" s="9"/>
      <c r="H9" s="8">
        <v>45838</v>
      </c>
      <c r="I9" s="9"/>
      <c r="J9" s="81" t="s">
        <v>16</v>
      </c>
      <c r="K9" s="81"/>
      <c r="L9" s="81"/>
      <c r="M9" s="22"/>
      <c r="N9" s="23"/>
      <c r="O9" s="81" t="s">
        <v>17</v>
      </c>
      <c r="P9" s="81"/>
      <c r="Q9" s="81"/>
      <c r="R9" s="9"/>
      <c r="S9" s="10" t="s">
        <v>18</v>
      </c>
      <c r="T9" s="24"/>
      <c r="U9" s="11">
        <v>46112</v>
      </c>
      <c r="V9" s="16"/>
    </row>
    <row r="10" spans="1:22" ht="5.0999999999999996" customHeight="1" x14ac:dyDescent="0.2">
      <c r="F10" s="17"/>
      <c r="G10" s="17"/>
      <c r="H10" s="17"/>
      <c r="I10" s="17"/>
      <c r="J10" s="17"/>
      <c r="K10" s="17"/>
      <c r="L10" s="17"/>
      <c r="M10" s="25"/>
      <c r="N10" s="19"/>
      <c r="O10" s="17"/>
      <c r="P10" s="17"/>
      <c r="Q10" s="17"/>
      <c r="R10" s="17"/>
      <c r="S10" s="17"/>
      <c r="U10" s="26"/>
      <c r="V10" s="16"/>
    </row>
    <row r="11" spans="1:22" ht="15.75" customHeight="1" x14ac:dyDescent="0.2">
      <c r="A11" s="71" t="s">
        <v>19</v>
      </c>
      <c r="B11" s="64"/>
      <c r="C11" s="64"/>
      <c r="F11" s="97">
        <v>2513000000</v>
      </c>
      <c r="H11" s="97">
        <v>2152000000</v>
      </c>
      <c r="K11" s="97">
        <v>664000000</v>
      </c>
      <c r="N11" s="98"/>
      <c r="P11" s="97">
        <v>1280000000</v>
      </c>
      <c r="S11" s="97">
        <v>2523000000</v>
      </c>
      <c r="U11" s="99">
        <v>2442000000</v>
      </c>
      <c r="V11" s="16"/>
    </row>
    <row r="12" spans="1:22" ht="5.0999999999999996" customHeight="1" x14ac:dyDescent="0.2">
      <c r="N12" s="98"/>
      <c r="U12" s="100"/>
      <c r="V12" s="16"/>
    </row>
    <row r="13" spans="1:22" ht="15.75" customHeight="1" x14ac:dyDescent="0.2">
      <c r="A13" s="71" t="s">
        <v>20</v>
      </c>
      <c r="B13" s="64"/>
      <c r="C13" s="64"/>
      <c r="F13" s="101">
        <v>3397000000</v>
      </c>
      <c r="G13" s="102"/>
      <c r="H13" s="101">
        <v>3445000000</v>
      </c>
      <c r="I13" s="102"/>
      <c r="J13" s="102"/>
      <c r="K13" s="101">
        <v>1400000000</v>
      </c>
      <c r="L13" s="102"/>
      <c r="M13" s="102"/>
      <c r="N13" s="103"/>
      <c r="O13" s="102"/>
      <c r="P13" s="101">
        <v>2027000000</v>
      </c>
      <c r="Q13" s="102"/>
      <c r="R13" s="102"/>
      <c r="S13" s="101">
        <v>3402000000</v>
      </c>
      <c r="T13" s="102"/>
      <c r="U13" s="104">
        <v>3501000000</v>
      </c>
      <c r="V13" s="16"/>
    </row>
    <row r="14" spans="1:22" ht="5.0999999999999996" customHeight="1" x14ac:dyDescent="0.2">
      <c r="F14" s="102"/>
      <c r="G14" s="102"/>
      <c r="H14" s="102"/>
      <c r="I14" s="102"/>
      <c r="J14" s="102"/>
      <c r="K14" s="102"/>
      <c r="L14" s="102"/>
      <c r="M14" s="102"/>
      <c r="N14" s="103"/>
      <c r="O14" s="102"/>
      <c r="P14" s="102"/>
      <c r="Q14" s="102"/>
      <c r="R14" s="102"/>
      <c r="S14" s="102"/>
      <c r="T14" s="102"/>
      <c r="U14" s="104"/>
      <c r="V14" s="16"/>
    </row>
    <row r="15" spans="1:22" ht="15.75" customHeight="1" x14ac:dyDescent="0.2">
      <c r="A15" s="71" t="s">
        <v>21</v>
      </c>
      <c r="B15" s="64"/>
      <c r="C15" s="64"/>
      <c r="F15" s="101">
        <v>148000000</v>
      </c>
      <c r="G15" s="102"/>
      <c r="H15" s="101">
        <v>254000000</v>
      </c>
      <c r="I15" s="102"/>
      <c r="J15" s="102"/>
      <c r="K15" s="101">
        <v>73000000</v>
      </c>
      <c r="L15" s="102"/>
      <c r="M15" s="102"/>
      <c r="N15" s="103"/>
      <c r="O15" s="102"/>
      <c r="P15" s="101">
        <v>39000000</v>
      </c>
      <c r="Q15" s="102"/>
      <c r="R15" s="102"/>
      <c r="S15" s="101">
        <v>115000000</v>
      </c>
      <c r="T15" s="102"/>
      <c r="U15" s="104">
        <v>152000000</v>
      </c>
      <c r="V15" s="16"/>
    </row>
    <row r="16" spans="1:22" ht="5.0999999999999996" customHeight="1" x14ac:dyDescent="0.2">
      <c r="F16" s="102"/>
      <c r="G16" s="102"/>
      <c r="H16" s="102"/>
      <c r="I16" s="102"/>
      <c r="J16" s="102"/>
      <c r="K16" s="102"/>
      <c r="L16" s="102"/>
      <c r="M16" s="102"/>
      <c r="N16" s="103"/>
      <c r="O16" s="102"/>
      <c r="P16" s="102"/>
      <c r="Q16" s="102"/>
      <c r="R16" s="102"/>
      <c r="S16" s="102"/>
      <c r="T16" s="102"/>
      <c r="U16" s="104"/>
      <c r="V16" s="16"/>
    </row>
    <row r="17" spans="1:22" ht="15.75" customHeight="1" x14ac:dyDescent="0.2">
      <c r="A17" s="71" t="s">
        <v>22</v>
      </c>
      <c r="B17" s="64"/>
      <c r="C17" s="64"/>
      <c r="F17" s="101">
        <v>1134000000</v>
      </c>
      <c r="G17" s="102"/>
      <c r="H17" s="101">
        <v>998000000</v>
      </c>
      <c r="I17" s="102"/>
      <c r="J17" s="102"/>
      <c r="K17" s="101">
        <v>444000000</v>
      </c>
      <c r="L17" s="102"/>
      <c r="M17" s="102"/>
      <c r="N17" s="103"/>
      <c r="O17" s="102"/>
      <c r="P17" s="101">
        <v>775000000</v>
      </c>
      <c r="Q17" s="102"/>
      <c r="R17" s="102"/>
      <c r="S17" s="101">
        <v>2108000000</v>
      </c>
      <c r="T17" s="102"/>
      <c r="U17" s="104">
        <v>1252000000</v>
      </c>
      <c r="V17" s="16"/>
    </row>
    <row r="18" spans="1:22" ht="5.0999999999999996" customHeight="1" x14ac:dyDescent="0.2">
      <c r="F18" s="102"/>
      <c r="G18" s="102"/>
      <c r="H18" s="102"/>
      <c r="I18" s="102"/>
      <c r="J18" s="102"/>
      <c r="K18" s="102"/>
      <c r="L18" s="102"/>
      <c r="M18" s="102"/>
      <c r="N18" s="103"/>
      <c r="O18" s="102"/>
      <c r="P18" s="102"/>
      <c r="Q18" s="102"/>
      <c r="R18" s="102"/>
      <c r="S18" s="102"/>
      <c r="T18" s="102"/>
      <c r="U18" s="105"/>
      <c r="V18" s="16"/>
    </row>
    <row r="19" spans="1:22" ht="16.7" customHeight="1" x14ac:dyDescent="0.25">
      <c r="A19" s="70" t="s">
        <v>23</v>
      </c>
      <c r="B19" s="64"/>
      <c r="C19" s="64"/>
      <c r="D19" s="64"/>
      <c r="F19" s="106">
        <f>SUM(F11:F17)</f>
        <v>7192000000</v>
      </c>
      <c r="G19" s="102"/>
      <c r="H19" s="106">
        <f>SUM(H11:H17)</f>
        <v>6849000000</v>
      </c>
      <c r="I19" s="102"/>
      <c r="J19" s="102"/>
      <c r="K19" s="106">
        <f>SUM(K11:K17)</f>
        <v>2581000000</v>
      </c>
      <c r="L19" s="102"/>
      <c r="M19" s="102"/>
      <c r="N19" s="103"/>
      <c r="O19" s="102"/>
      <c r="P19" s="106">
        <f>SUM(P11:P17)</f>
        <v>4121000000</v>
      </c>
      <c r="Q19" s="102"/>
      <c r="R19" s="102"/>
      <c r="S19" s="106">
        <f>SUM(S11:S17)</f>
        <v>8148000000</v>
      </c>
      <c r="T19" s="102"/>
      <c r="U19" s="107">
        <f>SUM(U11,U13,U15,U17)</f>
        <v>7347000000</v>
      </c>
      <c r="V19" s="16"/>
    </row>
    <row r="20" spans="1:22" ht="10.9" customHeight="1" x14ac:dyDescent="0.2">
      <c r="F20" s="102"/>
      <c r="G20" s="102"/>
      <c r="H20" s="102"/>
      <c r="I20" s="102"/>
      <c r="J20" s="102"/>
      <c r="K20" s="102"/>
      <c r="L20" s="102"/>
      <c r="M20" s="102"/>
      <c r="N20" s="103"/>
      <c r="O20" s="102"/>
      <c r="P20" s="102"/>
      <c r="Q20" s="102"/>
      <c r="R20" s="102"/>
      <c r="S20" s="102"/>
      <c r="T20" s="102"/>
      <c r="U20" s="104"/>
      <c r="V20" s="16"/>
    </row>
    <row r="21" spans="1:22" ht="15.75" customHeight="1" x14ac:dyDescent="0.2">
      <c r="A21" s="71" t="s">
        <v>24</v>
      </c>
      <c r="B21" s="64"/>
      <c r="C21" s="64"/>
      <c r="D21" s="64"/>
      <c r="F21" s="101">
        <v>-6504000000</v>
      </c>
      <c r="G21" s="102"/>
      <c r="H21" s="101">
        <v>-6025000000</v>
      </c>
      <c r="I21" s="102"/>
      <c r="J21" s="102"/>
      <c r="K21" s="101">
        <v>-2284000000</v>
      </c>
      <c r="L21" s="102"/>
      <c r="M21" s="102"/>
      <c r="N21" s="103"/>
      <c r="O21" s="102"/>
      <c r="P21" s="101">
        <v>-3466000000</v>
      </c>
      <c r="Q21" s="102"/>
      <c r="R21" s="102"/>
      <c r="S21" s="101">
        <v>-7536000000</v>
      </c>
      <c r="T21" s="102"/>
      <c r="U21" s="104">
        <v>-6266000000</v>
      </c>
      <c r="V21" s="16"/>
    </row>
    <row r="22" spans="1:22" ht="5.0999999999999996" customHeight="1" x14ac:dyDescent="0.2">
      <c r="F22" s="102"/>
      <c r="G22" s="102"/>
      <c r="H22" s="102"/>
      <c r="I22" s="102"/>
      <c r="J22" s="102"/>
      <c r="K22" s="102"/>
      <c r="L22" s="102"/>
      <c r="M22" s="102"/>
      <c r="N22" s="103"/>
      <c r="O22" s="102"/>
      <c r="P22" s="102"/>
      <c r="Q22" s="102"/>
      <c r="R22" s="102"/>
      <c r="S22" s="102"/>
      <c r="T22" s="102"/>
      <c r="U22" s="104"/>
      <c r="V22" s="16"/>
    </row>
    <row r="23" spans="1:22" ht="15.75" customHeight="1" x14ac:dyDescent="0.2">
      <c r="A23" s="71" t="s">
        <v>25</v>
      </c>
      <c r="B23" s="64"/>
      <c r="C23" s="64"/>
      <c r="D23" s="64"/>
      <c r="F23" s="108">
        <v>0</v>
      </c>
      <c r="G23" s="109"/>
      <c r="H23" s="110">
        <v>0</v>
      </c>
      <c r="I23" s="109"/>
      <c r="J23" s="109"/>
      <c r="K23" s="110">
        <v>0</v>
      </c>
      <c r="L23" s="109"/>
      <c r="M23" s="109"/>
      <c r="N23" s="111"/>
      <c r="O23" s="109"/>
      <c r="P23" s="110">
        <v>0</v>
      </c>
      <c r="Q23" s="102"/>
      <c r="R23" s="102"/>
      <c r="S23" s="101">
        <v>-41000000</v>
      </c>
      <c r="T23" s="102"/>
      <c r="U23" s="112">
        <v>0</v>
      </c>
      <c r="V23" s="16"/>
    </row>
    <row r="24" spans="1:22" ht="5.0999999999999996" customHeight="1" x14ac:dyDescent="0.2">
      <c r="F24" s="113"/>
      <c r="G24" s="102"/>
      <c r="H24" s="102"/>
      <c r="I24" s="102"/>
      <c r="J24" s="102"/>
      <c r="K24" s="102"/>
      <c r="L24" s="102"/>
      <c r="M24" s="102"/>
      <c r="N24" s="103"/>
      <c r="O24" s="102"/>
      <c r="P24" s="102"/>
      <c r="Q24" s="102"/>
      <c r="R24" s="102"/>
      <c r="S24" s="102"/>
      <c r="T24" s="102"/>
      <c r="U24" s="112"/>
      <c r="V24" s="16"/>
    </row>
    <row r="25" spans="1:22" ht="15.75" customHeight="1" x14ac:dyDescent="0.2">
      <c r="A25" s="71" t="s">
        <v>26</v>
      </c>
      <c r="B25" s="64"/>
      <c r="C25" s="64"/>
      <c r="D25" s="64"/>
      <c r="F25" s="108">
        <v>0</v>
      </c>
      <c r="G25" s="102"/>
      <c r="H25" s="101">
        <v>-157000000</v>
      </c>
      <c r="I25" s="102"/>
      <c r="J25" s="102"/>
      <c r="K25" s="110">
        <v>0</v>
      </c>
      <c r="L25" s="109"/>
      <c r="M25" s="109"/>
      <c r="N25" s="111"/>
      <c r="O25" s="109"/>
      <c r="P25" s="110">
        <v>0</v>
      </c>
      <c r="Q25" s="109"/>
      <c r="R25" s="109"/>
      <c r="S25" s="110">
        <v>0</v>
      </c>
      <c r="T25" s="102"/>
      <c r="U25" s="112">
        <v>0</v>
      </c>
      <c r="V25" s="16"/>
    </row>
    <row r="26" spans="1:22" ht="5.0999999999999996" customHeight="1" x14ac:dyDescent="0.2">
      <c r="F26" s="102"/>
      <c r="G26" s="102"/>
      <c r="H26" s="102"/>
      <c r="I26" s="102"/>
      <c r="J26" s="102"/>
      <c r="K26" s="102"/>
      <c r="L26" s="102"/>
      <c r="M26" s="102"/>
      <c r="N26" s="103"/>
      <c r="O26" s="102"/>
      <c r="P26" s="102"/>
      <c r="Q26" s="102"/>
      <c r="R26" s="102"/>
      <c r="S26" s="102"/>
      <c r="T26" s="102"/>
      <c r="U26" s="104"/>
      <c r="V26" s="16"/>
    </row>
    <row r="27" spans="1:22" ht="29.1" customHeight="1" x14ac:dyDescent="0.2">
      <c r="A27" s="71" t="s">
        <v>27</v>
      </c>
      <c r="B27" s="64"/>
      <c r="C27" s="64"/>
      <c r="D27" s="64"/>
      <c r="F27" s="101">
        <v>-85000000</v>
      </c>
      <c r="G27" s="102"/>
      <c r="H27" s="101">
        <v>-181000000</v>
      </c>
      <c r="I27" s="102"/>
      <c r="J27" s="102"/>
      <c r="K27" s="101">
        <v>-188000000</v>
      </c>
      <c r="L27" s="102"/>
      <c r="M27" s="102"/>
      <c r="N27" s="103"/>
      <c r="O27" s="102"/>
      <c r="P27" s="101">
        <v>-185000000</v>
      </c>
      <c r="Q27" s="102"/>
      <c r="R27" s="102"/>
      <c r="S27" s="101">
        <v>-546000000</v>
      </c>
      <c r="T27" s="102"/>
      <c r="U27" s="104">
        <v>-103000000</v>
      </c>
      <c r="V27" s="16"/>
    </row>
    <row r="28" spans="1:22" ht="5.0999999999999996" customHeight="1" x14ac:dyDescent="0.2">
      <c r="F28" s="102"/>
      <c r="G28" s="102"/>
      <c r="H28" s="102"/>
      <c r="I28" s="102"/>
      <c r="J28" s="102"/>
      <c r="K28" s="102"/>
      <c r="L28" s="102"/>
      <c r="M28" s="102"/>
      <c r="N28" s="103"/>
      <c r="O28" s="102"/>
      <c r="P28" s="102"/>
      <c r="Q28" s="102"/>
      <c r="R28" s="102"/>
      <c r="S28" s="102"/>
      <c r="T28" s="102"/>
      <c r="U28" s="104"/>
      <c r="V28" s="16"/>
    </row>
    <row r="29" spans="1:22" ht="15.75" customHeight="1" x14ac:dyDescent="0.2">
      <c r="A29" s="71" t="s">
        <v>28</v>
      </c>
      <c r="B29" s="64"/>
      <c r="C29" s="64"/>
      <c r="D29" s="64"/>
      <c r="F29" s="101">
        <v>35000000</v>
      </c>
      <c r="G29" s="102"/>
      <c r="H29" s="110">
        <v>0</v>
      </c>
      <c r="I29" s="109"/>
      <c r="J29" s="109"/>
      <c r="K29" s="110">
        <v>0</v>
      </c>
      <c r="L29" s="109"/>
      <c r="M29" s="109"/>
      <c r="N29" s="111"/>
      <c r="O29" s="109"/>
      <c r="P29" s="110">
        <v>0</v>
      </c>
      <c r="Q29" s="109"/>
      <c r="R29" s="109"/>
      <c r="S29" s="110">
        <v>0</v>
      </c>
      <c r="T29" s="109"/>
      <c r="U29" s="112">
        <v>0</v>
      </c>
      <c r="V29" s="16"/>
    </row>
    <row r="30" spans="1:22" ht="5.0999999999999996" customHeight="1" x14ac:dyDescent="0.2">
      <c r="F30" s="102"/>
      <c r="G30" s="102"/>
      <c r="H30" s="109"/>
      <c r="I30" s="109"/>
      <c r="J30" s="109"/>
      <c r="K30" s="109"/>
      <c r="L30" s="109"/>
      <c r="M30" s="109"/>
      <c r="N30" s="111"/>
      <c r="O30" s="109"/>
      <c r="P30" s="109"/>
      <c r="Q30" s="109"/>
      <c r="R30" s="109"/>
      <c r="S30" s="109"/>
      <c r="T30" s="109"/>
      <c r="U30" s="112"/>
      <c r="V30" s="16"/>
    </row>
    <row r="31" spans="1:22" ht="15.75" customHeight="1" x14ac:dyDescent="0.2">
      <c r="A31" s="71" t="s">
        <v>29</v>
      </c>
      <c r="B31" s="64"/>
      <c r="C31" s="64"/>
      <c r="D31" s="64"/>
      <c r="F31" s="101">
        <v>-88000000</v>
      </c>
      <c r="G31" s="102"/>
      <c r="H31" s="101">
        <v>-87000000</v>
      </c>
      <c r="I31" s="102"/>
      <c r="J31" s="102"/>
      <c r="K31" s="101">
        <v>-29000000</v>
      </c>
      <c r="L31" s="102"/>
      <c r="M31" s="102"/>
      <c r="N31" s="103"/>
      <c r="O31" s="102"/>
      <c r="P31" s="101">
        <v>-226000000</v>
      </c>
      <c r="Q31" s="102"/>
      <c r="R31" s="102"/>
      <c r="S31" s="101">
        <v>-364000000</v>
      </c>
      <c r="T31" s="102"/>
      <c r="U31" s="104">
        <v>-362000000</v>
      </c>
      <c r="V31" s="16"/>
    </row>
    <row r="32" spans="1:22" ht="5.0999999999999996" customHeight="1" x14ac:dyDescent="0.2">
      <c r="F32" s="102"/>
      <c r="G32" s="102"/>
      <c r="H32" s="102"/>
      <c r="I32" s="102"/>
      <c r="J32" s="102"/>
      <c r="K32" s="102"/>
      <c r="L32" s="102"/>
      <c r="M32" s="102"/>
      <c r="N32" s="103"/>
      <c r="O32" s="102"/>
      <c r="P32" s="102"/>
      <c r="Q32" s="102"/>
      <c r="R32" s="102"/>
      <c r="S32" s="102"/>
      <c r="T32" s="102"/>
      <c r="U32" s="105"/>
      <c r="V32" s="16"/>
    </row>
    <row r="33" spans="1:22" ht="17.45" customHeight="1" x14ac:dyDescent="0.25">
      <c r="A33" s="70" t="s">
        <v>30</v>
      </c>
      <c r="B33" s="64"/>
      <c r="C33" s="64"/>
      <c r="D33" s="64"/>
      <c r="F33" s="114">
        <f>SUM(F19:F31)</f>
        <v>550000000</v>
      </c>
      <c r="H33" s="114">
        <f>SUM(H19:H31)</f>
        <v>399000000</v>
      </c>
      <c r="K33" s="114">
        <f>SUM(K19:K31)</f>
        <v>80000000</v>
      </c>
      <c r="N33" s="98"/>
      <c r="P33" s="114">
        <f>SUM(P19:P31)</f>
        <v>244000000</v>
      </c>
      <c r="S33" s="114">
        <f>SUM(S19:S31)</f>
        <v>-339000000</v>
      </c>
      <c r="U33" s="115">
        <f>SUM(U19,U21,U23,U25,U27,U29,U31)</f>
        <v>616000000</v>
      </c>
      <c r="V33" s="16"/>
    </row>
    <row r="34" spans="1:22" ht="10.9" customHeight="1" x14ac:dyDescent="0.2">
      <c r="F34" s="116"/>
      <c r="H34" s="116"/>
      <c r="K34" s="116"/>
      <c r="N34" s="98"/>
      <c r="P34" s="116"/>
      <c r="S34" s="116"/>
      <c r="U34" s="117"/>
      <c r="V34" s="16"/>
    </row>
    <row r="35" spans="1:22" ht="16.7" hidden="1" customHeight="1" x14ac:dyDescent="0.25">
      <c r="A35" s="70" t="s">
        <v>31</v>
      </c>
      <c r="B35" s="64"/>
      <c r="C35" s="64"/>
      <c r="D35" s="64"/>
      <c r="N35" s="98"/>
      <c r="U35" s="100"/>
      <c r="V35" s="16"/>
    </row>
    <row r="36" spans="1:22" ht="15.75" hidden="1" customHeight="1" x14ac:dyDescent="0.2">
      <c r="A36" s="71" t="s">
        <v>32</v>
      </c>
      <c r="B36" s="64"/>
      <c r="C36" s="64"/>
      <c r="D36" s="64"/>
      <c r="F36" s="97">
        <v>152000000</v>
      </c>
      <c r="H36" s="97">
        <v>57000000</v>
      </c>
      <c r="K36" s="97">
        <v>-244000000</v>
      </c>
      <c r="N36" s="98"/>
      <c r="P36" s="97">
        <v>-13000000</v>
      </c>
      <c r="S36" s="97">
        <v>-573000000</v>
      </c>
      <c r="U36" s="99">
        <v>168000000</v>
      </c>
      <c r="V36" s="16"/>
    </row>
    <row r="37" spans="1:22" ht="5.0999999999999996" hidden="1" customHeight="1" x14ac:dyDescent="0.2">
      <c r="N37" s="98"/>
      <c r="U37" s="100"/>
      <c r="V37" s="16"/>
    </row>
    <row r="38" spans="1:22" ht="15.75" hidden="1" customHeight="1" x14ac:dyDescent="0.2">
      <c r="A38" s="71" t="s">
        <v>33</v>
      </c>
      <c r="B38" s="64"/>
      <c r="C38" s="64"/>
      <c r="D38" s="64"/>
      <c r="F38" s="110">
        <v>0</v>
      </c>
      <c r="H38" s="110">
        <v>0</v>
      </c>
      <c r="K38" s="110">
        <v>0</v>
      </c>
      <c r="N38" s="98"/>
      <c r="P38" s="110">
        <v>0</v>
      </c>
      <c r="S38" s="101">
        <v>0</v>
      </c>
      <c r="U38" s="104">
        <v>0</v>
      </c>
      <c r="V38" s="16"/>
    </row>
    <row r="39" spans="1:22" ht="5.0999999999999996" hidden="1" customHeight="1" x14ac:dyDescent="0.2">
      <c r="N39" s="98"/>
      <c r="U39" s="118"/>
      <c r="V39" s="16"/>
    </row>
    <row r="40" spans="1:22" ht="16.7" customHeight="1" x14ac:dyDescent="0.25">
      <c r="A40" s="70" t="s">
        <v>34</v>
      </c>
      <c r="B40" s="64"/>
      <c r="C40" s="64"/>
      <c r="D40" s="64"/>
      <c r="F40" s="97">
        <f>SUM(F36:F38)</f>
        <v>152000000</v>
      </c>
      <c r="H40" s="97">
        <f>SUM(H36:H38)</f>
        <v>57000000</v>
      </c>
      <c r="K40" s="97">
        <f>+K36+K38</f>
        <v>-244000000</v>
      </c>
      <c r="N40" s="98"/>
      <c r="P40" s="97">
        <f>+P36+P38</f>
        <v>-13000000</v>
      </c>
      <c r="S40" s="97">
        <f>+S36+S38</f>
        <v>-573000000</v>
      </c>
      <c r="U40" s="119">
        <f>+U36+U38</f>
        <v>168000000</v>
      </c>
      <c r="V40" s="16"/>
    </row>
    <row r="41" spans="1:22" ht="15.75" customHeight="1" x14ac:dyDescent="0.2">
      <c r="N41" s="98"/>
      <c r="U41" s="120"/>
      <c r="V41" s="16"/>
    </row>
    <row r="42" spans="1:22" ht="35.85" hidden="1" customHeight="1" x14ac:dyDescent="0.25">
      <c r="A42" s="70" t="s">
        <v>35</v>
      </c>
      <c r="B42" s="64"/>
      <c r="C42" s="64"/>
      <c r="D42" s="64"/>
      <c r="N42" s="98"/>
      <c r="U42" s="100"/>
      <c r="V42" s="16"/>
    </row>
    <row r="43" spans="1:22" ht="5.0999999999999996" hidden="1" customHeight="1" x14ac:dyDescent="0.2">
      <c r="N43" s="98"/>
      <c r="U43" s="100"/>
      <c r="V43" s="16"/>
    </row>
    <row r="44" spans="1:22" ht="15.75" hidden="1" customHeight="1" x14ac:dyDescent="0.2">
      <c r="A44" s="71" t="s">
        <v>36</v>
      </c>
      <c r="B44" s="64"/>
      <c r="C44" s="64"/>
      <c r="D44" s="64"/>
      <c r="F44" s="121">
        <v>0.22</v>
      </c>
      <c r="H44" s="121">
        <v>0.08</v>
      </c>
      <c r="K44" s="121">
        <f>ROUND((K36/K50),2)</f>
        <v>-0.36</v>
      </c>
      <c r="N44" s="98"/>
      <c r="P44" s="121">
        <f>ROUND((P36/P50),2)</f>
        <v>-0.01</v>
      </c>
      <c r="S44" s="121">
        <f>ROUND((S36/S50),2)</f>
        <v>-0.52</v>
      </c>
      <c r="U44" s="122">
        <f>ROUND((U36/U50),2)</f>
        <v>0.15</v>
      </c>
      <c r="V44" s="16"/>
    </row>
    <row r="45" spans="1:22" ht="5.0999999999999996" hidden="1" customHeight="1" x14ac:dyDescent="0.2">
      <c r="N45" s="98"/>
      <c r="S45" s="123"/>
      <c r="U45" s="100"/>
      <c r="V45" s="16"/>
    </row>
    <row r="46" spans="1:22" ht="15.75" hidden="1" customHeight="1" x14ac:dyDescent="0.2">
      <c r="A46" s="71" t="s">
        <v>37</v>
      </c>
      <c r="B46" s="64"/>
      <c r="C46" s="64"/>
      <c r="D46" s="64"/>
      <c r="F46" s="121">
        <v>0</v>
      </c>
      <c r="H46" s="121">
        <v>0</v>
      </c>
      <c r="K46" s="121">
        <f>+K38/K50</f>
        <v>0</v>
      </c>
      <c r="N46" s="98"/>
      <c r="P46" s="121">
        <f>+P38/P50</f>
        <v>0</v>
      </c>
      <c r="S46" s="121">
        <f>+S38/S50</f>
        <v>0</v>
      </c>
      <c r="U46" s="122">
        <f>+U38/U50</f>
        <v>0</v>
      </c>
      <c r="V46" s="16"/>
    </row>
    <row r="47" spans="1:22" ht="5.0999999999999996" hidden="1" customHeight="1" x14ac:dyDescent="0.2">
      <c r="N47" s="98"/>
      <c r="S47" s="123"/>
      <c r="U47" s="100"/>
      <c r="V47" s="16"/>
    </row>
    <row r="48" spans="1:22" ht="36.75" customHeight="1" x14ac:dyDescent="0.25">
      <c r="A48" s="70" t="s">
        <v>38</v>
      </c>
      <c r="B48" s="64"/>
      <c r="C48" s="64"/>
      <c r="D48" s="64"/>
      <c r="F48" s="124">
        <v>0.22</v>
      </c>
      <c r="G48" s="125"/>
      <c r="H48" s="124">
        <v>0.08</v>
      </c>
      <c r="I48" s="125"/>
      <c r="J48" s="125"/>
      <c r="K48" s="124">
        <f>ROUND((K40/K50),2)</f>
        <v>-0.36</v>
      </c>
      <c r="L48" s="125"/>
      <c r="M48" s="125"/>
      <c r="N48" s="126"/>
      <c r="O48" s="125"/>
      <c r="P48" s="124">
        <f>ROUND((P40/P50),2)</f>
        <v>-0.01</v>
      </c>
      <c r="Q48" s="125"/>
      <c r="R48" s="125"/>
      <c r="S48" s="124">
        <f>ROUND((S40/S50),2)</f>
        <v>-0.52</v>
      </c>
      <c r="T48" s="125"/>
      <c r="U48" s="127">
        <f>ROUND((U40/U50),2)</f>
        <v>0.15</v>
      </c>
      <c r="V48" s="16"/>
    </row>
    <row r="49" spans="1:22" ht="15.75" customHeight="1" x14ac:dyDescent="0.2">
      <c r="N49" s="98"/>
      <c r="U49" s="100"/>
      <c r="V49" s="16"/>
    </row>
    <row r="50" spans="1:22" ht="35.85" customHeight="1" x14ac:dyDescent="0.25">
      <c r="A50" s="70" t="s">
        <v>39</v>
      </c>
      <c r="B50" s="64"/>
      <c r="C50" s="64"/>
      <c r="D50" s="64"/>
      <c r="F50" s="110">
        <v>678000000</v>
      </c>
      <c r="H50" s="110">
        <v>680000000</v>
      </c>
      <c r="K50" s="110">
        <v>675000000</v>
      </c>
      <c r="N50" s="98"/>
      <c r="P50" s="110">
        <v>1098000000</v>
      </c>
      <c r="S50" s="110">
        <v>1104000000</v>
      </c>
      <c r="U50" s="112">
        <v>1118000000</v>
      </c>
      <c r="V50" s="16"/>
    </row>
    <row r="51" spans="1:22" ht="8.25" customHeight="1" x14ac:dyDescent="0.2">
      <c r="N51" s="27"/>
      <c r="U51" s="31"/>
      <c r="V51" s="16"/>
    </row>
    <row r="52" spans="1:22" ht="15.75" customHeight="1" x14ac:dyDescent="0.2">
      <c r="U52" s="17"/>
    </row>
    <row r="53" spans="1:22" ht="15.75" customHeight="1" x14ac:dyDescent="0.2"/>
    <row r="54" spans="1:22" ht="24.2" customHeight="1" x14ac:dyDescent="0.2">
      <c r="A54" s="69" t="s">
        <v>40</v>
      </c>
      <c r="B54" s="64"/>
      <c r="C54" s="64"/>
      <c r="D54" s="64"/>
      <c r="E54" s="64"/>
      <c r="F54" s="64"/>
      <c r="G54" s="64"/>
      <c r="H54" s="64"/>
      <c r="I54" s="64"/>
      <c r="J54" s="64"/>
      <c r="K54" s="64"/>
      <c r="L54" s="64"/>
      <c r="M54" s="64"/>
      <c r="N54" s="64"/>
      <c r="O54" s="64"/>
      <c r="P54" s="64"/>
      <c r="Q54" s="64"/>
      <c r="R54" s="64"/>
      <c r="S54" s="64"/>
      <c r="T54" s="64"/>
      <c r="U54" s="64"/>
    </row>
    <row r="55" spans="1:22" ht="15.75" customHeight="1" x14ac:dyDescent="0.2"/>
    <row r="56" spans="1:22" ht="15.75" customHeight="1" x14ac:dyDescent="0.2"/>
    <row r="57" spans="1:22" ht="15.75" customHeight="1" x14ac:dyDescent="0.2"/>
    <row r="58" spans="1:22" ht="15.75" customHeight="1" x14ac:dyDescent="0.2"/>
    <row r="59" spans="1:22" ht="15.75" customHeight="1" x14ac:dyDescent="0.2"/>
    <row r="60" spans="1:22" ht="15.75" customHeight="1" x14ac:dyDescent="0.2"/>
    <row r="61" spans="1:22" ht="15.75" customHeight="1" x14ac:dyDescent="0.2"/>
    <row r="62" spans="1:22" ht="15.75" customHeight="1" x14ac:dyDescent="0.2"/>
    <row r="63" spans="1:22" ht="15.75" customHeight="1" x14ac:dyDescent="0.2"/>
    <row r="64" spans="1:22" ht="15.75" customHeight="1" x14ac:dyDescent="0.2"/>
    <row r="65" ht="15.75" customHeight="1" x14ac:dyDescent="0.2"/>
    <row r="66" ht="15.75" customHeight="1" x14ac:dyDescent="0.2"/>
    <row r="67" ht="15.75" customHeight="1" x14ac:dyDescent="0.2"/>
    <row r="68" ht="15.75" customHeight="1" x14ac:dyDescent="0.2"/>
    <row r="69" ht="15.75" customHeight="1" x14ac:dyDescent="0.2"/>
  </sheetData>
  <mergeCells count="37">
    <mergeCell ref="A1:C1"/>
    <mergeCell ref="A2:E2"/>
    <mergeCell ref="A3:F3"/>
    <mergeCell ref="A11:C11"/>
    <mergeCell ref="A13:C13"/>
    <mergeCell ref="A25:D25"/>
    <mergeCell ref="A27:D27"/>
    <mergeCell ref="A29:D29"/>
    <mergeCell ref="A31:D31"/>
    <mergeCell ref="O9:Q9"/>
    <mergeCell ref="J9:L9"/>
    <mergeCell ref="A15:C15"/>
    <mergeCell ref="A17:C17"/>
    <mergeCell ref="A19:D19"/>
    <mergeCell ref="A21:D21"/>
    <mergeCell ref="A23:D23"/>
    <mergeCell ref="J8:L8"/>
    <mergeCell ref="J7:L7"/>
    <mergeCell ref="F6:M6"/>
    <mergeCell ref="F8:H8"/>
    <mergeCell ref="H1:J1"/>
    <mergeCell ref="O8:Q8"/>
    <mergeCell ref="O7:Q7"/>
    <mergeCell ref="N6:U6"/>
    <mergeCell ref="O1:U1"/>
    <mergeCell ref="T2:U3"/>
    <mergeCell ref="A54:U54"/>
    <mergeCell ref="A33:D33"/>
    <mergeCell ref="A35:D35"/>
    <mergeCell ref="A36:D36"/>
    <mergeCell ref="A38:D38"/>
    <mergeCell ref="A40:D40"/>
    <mergeCell ref="A42:D42"/>
    <mergeCell ref="A44:D44"/>
    <mergeCell ref="A46:D46"/>
    <mergeCell ref="A48:D48"/>
    <mergeCell ref="A50:D50"/>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4"/>
  <sheetViews>
    <sheetView showRuler="0" workbookViewId="0">
      <selection activeCell="A39" sqref="A39:Y39"/>
    </sheetView>
  </sheetViews>
  <sheetFormatPr defaultColWidth="13.7109375" defaultRowHeight="12.75" x14ac:dyDescent="0.2"/>
  <cols>
    <col min="1" max="4" width="12.5703125" customWidth="1"/>
    <col min="5" max="5" width="0.42578125" customWidth="1"/>
    <col min="6" max="6" width="15.140625" customWidth="1"/>
    <col min="7" max="7" width="1" customWidth="1"/>
    <col min="8" max="8" width="15.140625" customWidth="1"/>
    <col min="9" max="9" width="1" customWidth="1"/>
    <col min="10" max="10" width="0.28515625" customWidth="1"/>
    <col min="11" max="11" width="14.28515625" customWidth="1"/>
    <col min="12" max="12" width="0.28515625" customWidth="1"/>
    <col min="13" max="14" width="0.5703125" customWidth="1"/>
    <col min="15" max="15" width="0.28515625" customWidth="1"/>
    <col min="16" max="16" width="14.28515625" customWidth="1"/>
    <col min="17" max="17" width="0.28515625" customWidth="1"/>
    <col min="18" max="18" width="1" customWidth="1"/>
    <col min="19" max="19" width="15.140625" customWidth="1"/>
    <col min="20" max="20" width="1" customWidth="1"/>
    <col min="21" max="21" width="15.140625" customWidth="1"/>
    <col min="22" max="22" width="1" customWidth="1"/>
    <col min="23" max="23" width="15.140625" customWidth="1"/>
    <col min="24" max="24" width="1" customWidth="1"/>
    <col min="25" max="25" width="15.140625" customWidth="1"/>
  </cols>
  <sheetData>
    <row r="1" spans="1:26" ht="26.65" customHeight="1" x14ac:dyDescent="0.3">
      <c r="A1" s="82" t="s">
        <v>3</v>
      </c>
      <c r="B1" s="64"/>
      <c r="C1" s="64"/>
      <c r="D1" s="64"/>
      <c r="L1" s="77" t="s">
        <v>41</v>
      </c>
      <c r="M1" s="64"/>
      <c r="N1" s="64"/>
      <c r="O1" s="64"/>
      <c r="P1" s="64"/>
      <c r="Q1" s="64"/>
      <c r="R1" s="64"/>
      <c r="S1" s="64"/>
      <c r="T1" s="64"/>
      <c r="U1" s="64"/>
      <c r="V1" s="64"/>
      <c r="W1" s="64"/>
      <c r="X1" s="64"/>
      <c r="Y1" s="64"/>
    </row>
    <row r="2" spans="1:26" ht="16.7" customHeight="1" x14ac:dyDescent="0.2">
      <c r="A2" s="83" t="s">
        <v>42</v>
      </c>
      <c r="B2" s="64"/>
      <c r="C2" s="64"/>
      <c r="D2" s="64"/>
      <c r="E2" s="64"/>
      <c r="X2" s="78"/>
      <c r="Y2" s="78"/>
    </row>
    <row r="3" spans="1:26" ht="16.7" customHeight="1" x14ac:dyDescent="0.2">
      <c r="A3" s="83" t="s">
        <v>6</v>
      </c>
      <c r="B3" s="64"/>
      <c r="C3" s="64"/>
      <c r="D3" s="64"/>
      <c r="E3" s="64"/>
      <c r="F3" s="64"/>
      <c r="X3" s="78"/>
      <c r="Y3" s="78"/>
    </row>
    <row r="4" spans="1:26" ht="15.75" customHeight="1" x14ac:dyDescent="0.2"/>
    <row r="5" spans="1:26" ht="17.45" customHeight="1" x14ac:dyDescent="0.2"/>
    <row r="6" spans="1:26" ht="16.7" customHeight="1" x14ac:dyDescent="0.25">
      <c r="F6" s="79" t="s">
        <v>7</v>
      </c>
      <c r="G6" s="75"/>
      <c r="H6" s="75"/>
      <c r="I6" s="75"/>
      <c r="J6" s="75"/>
      <c r="K6" s="75"/>
      <c r="L6" s="75"/>
      <c r="M6" s="15"/>
      <c r="N6" s="45"/>
      <c r="O6" s="75" t="s">
        <v>8</v>
      </c>
      <c r="P6" s="75"/>
      <c r="Q6" s="76"/>
      <c r="R6" s="46"/>
      <c r="S6" s="32" t="s">
        <v>43</v>
      </c>
      <c r="T6" s="33"/>
      <c r="U6" s="34" t="s">
        <v>8</v>
      </c>
      <c r="V6" s="35"/>
      <c r="W6" s="4" t="s">
        <v>44</v>
      </c>
      <c r="X6" s="35"/>
      <c r="Y6" s="34" t="s">
        <v>8</v>
      </c>
      <c r="Z6" s="16"/>
    </row>
    <row r="7" spans="1:26" ht="16.7" customHeight="1" x14ac:dyDescent="0.25">
      <c r="F7" s="17"/>
      <c r="G7" s="17"/>
      <c r="H7" s="17"/>
      <c r="I7" s="17"/>
      <c r="J7" s="73" t="s">
        <v>9</v>
      </c>
      <c r="K7" s="73"/>
      <c r="L7" s="73"/>
      <c r="M7" s="18"/>
      <c r="N7" s="19"/>
      <c r="O7" s="73" t="s">
        <v>9</v>
      </c>
      <c r="P7" s="73"/>
      <c r="Q7" s="73"/>
      <c r="S7" s="32" t="s">
        <v>10</v>
      </c>
      <c r="T7" s="32"/>
      <c r="U7" s="3" t="s">
        <v>10</v>
      </c>
      <c r="V7" s="33"/>
      <c r="W7" s="36" t="s">
        <v>45</v>
      </c>
      <c r="X7" s="35"/>
      <c r="Y7" s="4" t="s">
        <v>10</v>
      </c>
      <c r="Z7" s="16"/>
    </row>
    <row r="8" spans="1:26" ht="16.7" customHeight="1" x14ac:dyDescent="0.25">
      <c r="F8" s="72" t="s">
        <v>12</v>
      </c>
      <c r="G8" s="64"/>
      <c r="H8" s="64"/>
      <c r="J8" s="72" t="s">
        <v>13</v>
      </c>
      <c r="K8" s="64"/>
      <c r="L8" s="64"/>
      <c r="N8" s="21"/>
      <c r="O8" s="72" t="s">
        <v>13</v>
      </c>
      <c r="P8" s="64"/>
      <c r="Q8" s="64"/>
      <c r="S8" s="5" t="s">
        <v>14</v>
      </c>
      <c r="T8" s="32"/>
      <c r="U8" s="5" t="s">
        <v>14</v>
      </c>
      <c r="V8" s="33"/>
      <c r="W8" s="6" t="s">
        <v>14</v>
      </c>
      <c r="X8" s="35"/>
      <c r="Y8" s="6" t="s">
        <v>14</v>
      </c>
      <c r="Z8" s="16"/>
    </row>
    <row r="9" spans="1:26" ht="15" customHeight="1" x14ac:dyDescent="0.2">
      <c r="F9" s="7">
        <v>45747</v>
      </c>
      <c r="G9" s="9"/>
      <c r="H9" s="8">
        <v>45838</v>
      </c>
      <c r="I9" s="9"/>
      <c r="J9" s="81" t="s">
        <v>16</v>
      </c>
      <c r="K9" s="81"/>
      <c r="L9" s="81"/>
      <c r="M9" s="22"/>
      <c r="N9" s="23"/>
      <c r="O9" s="81" t="s">
        <v>17</v>
      </c>
      <c r="P9" s="81"/>
      <c r="Q9" s="89"/>
      <c r="R9" s="24"/>
      <c r="S9" s="11">
        <v>45930</v>
      </c>
      <c r="T9" s="37"/>
      <c r="U9" s="11">
        <v>46022</v>
      </c>
      <c r="V9" s="37"/>
      <c r="W9" s="11">
        <v>46022</v>
      </c>
      <c r="X9" s="37"/>
      <c r="Y9" s="11">
        <v>46112</v>
      </c>
      <c r="Z9" s="16"/>
    </row>
    <row r="10" spans="1:26" ht="5.0999999999999996" customHeight="1" x14ac:dyDescent="0.2">
      <c r="F10" s="17"/>
      <c r="G10" s="17"/>
      <c r="H10" s="17"/>
      <c r="I10" s="17"/>
      <c r="J10" s="17"/>
      <c r="K10" s="17"/>
      <c r="L10" s="17"/>
      <c r="M10" s="25"/>
      <c r="N10" s="19"/>
      <c r="O10" s="17"/>
      <c r="P10" s="17"/>
      <c r="Q10" s="17"/>
      <c r="S10" s="17"/>
      <c r="U10" s="17"/>
      <c r="W10" s="26"/>
      <c r="X10" s="47"/>
      <c r="Y10" s="26"/>
      <c r="Z10" s="16"/>
    </row>
    <row r="11" spans="1:26" ht="15.75" customHeight="1" x14ac:dyDescent="0.2">
      <c r="A11" s="71" t="s">
        <v>19</v>
      </c>
      <c r="B11" s="64"/>
      <c r="C11" s="64"/>
      <c r="F11" s="97">
        <v>2513000000</v>
      </c>
      <c r="G11" s="123"/>
      <c r="H11" s="97">
        <v>2152000000</v>
      </c>
      <c r="I11" s="123"/>
      <c r="J11" s="123"/>
      <c r="K11" s="97">
        <v>664000000</v>
      </c>
      <c r="L11" s="123"/>
      <c r="M11" s="128"/>
      <c r="N11" s="98"/>
      <c r="O11" s="123"/>
      <c r="P11" s="97">
        <v>1280000000</v>
      </c>
      <c r="S11" s="97">
        <f>+P11+K11</f>
        <v>1944000000</v>
      </c>
      <c r="U11" s="97">
        <v>2523000000</v>
      </c>
      <c r="W11" s="99">
        <f>+U11+P11+K11+H11+F11</f>
        <v>9132000000</v>
      </c>
      <c r="X11" s="129"/>
      <c r="Y11" s="99">
        <v>2442000000</v>
      </c>
      <c r="Z11" s="16"/>
    </row>
    <row r="12" spans="1:26" ht="5.0999999999999996" customHeight="1" x14ac:dyDescent="0.2">
      <c r="F12" s="123"/>
      <c r="G12" s="123"/>
      <c r="H12" s="123"/>
      <c r="I12" s="123"/>
      <c r="J12" s="123"/>
      <c r="K12" s="123"/>
      <c r="L12" s="123"/>
      <c r="M12" s="128"/>
      <c r="N12" s="98"/>
      <c r="O12" s="123"/>
      <c r="P12" s="123"/>
      <c r="U12" s="123"/>
      <c r="W12" s="100"/>
      <c r="X12" s="129"/>
      <c r="Y12" s="100"/>
      <c r="Z12" s="16"/>
    </row>
    <row r="13" spans="1:26" ht="15.75" customHeight="1" x14ac:dyDescent="0.2">
      <c r="A13" s="71" t="s">
        <v>20</v>
      </c>
      <c r="B13" s="64"/>
      <c r="C13" s="64"/>
      <c r="F13" s="101">
        <v>3397000000</v>
      </c>
      <c r="G13" s="101"/>
      <c r="H13" s="101">
        <v>3445000000</v>
      </c>
      <c r="I13" s="101"/>
      <c r="J13" s="101"/>
      <c r="K13" s="101">
        <v>1400000000</v>
      </c>
      <c r="L13" s="101"/>
      <c r="M13" s="130"/>
      <c r="N13" s="103"/>
      <c r="O13" s="101"/>
      <c r="P13" s="101">
        <v>2027000000</v>
      </c>
      <c r="Q13" s="102"/>
      <c r="R13" s="102"/>
      <c r="S13" s="101">
        <f>+P13+K13</f>
        <v>3427000000</v>
      </c>
      <c r="T13" s="102"/>
      <c r="U13" s="101">
        <v>3402000000</v>
      </c>
      <c r="V13" s="102"/>
      <c r="W13" s="104">
        <f>+U13+P13+K13+H13+F13</f>
        <v>13671000000</v>
      </c>
      <c r="X13" s="131"/>
      <c r="Y13" s="104">
        <v>3501000000</v>
      </c>
      <c r="Z13" s="16"/>
    </row>
    <row r="14" spans="1:26" ht="5.0999999999999996" customHeight="1" x14ac:dyDescent="0.2">
      <c r="F14" s="101"/>
      <c r="G14" s="101"/>
      <c r="H14" s="101"/>
      <c r="I14" s="101"/>
      <c r="J14" s="101"/>
      <c r="K14" s="101"/>
      <c r="L14" s="101"/>
      <c r="M14" s="130"/>
      <c r="N14" s="103"/>
      <c r="O14" s="101"/>
      <c r="P14" s="101"/>
      <c r="Q14" s="102"/>
      <c r="R14" s="102"/>
      <c r="S14" s="102"/>
      <c r="T14" s="102"/>
      <c r="U14" s="101"/>
      <c r="V14" s="102"/>
      <c r="W14" s="104"/>
      <c r="X14" s="131"/>
      <c r="Y14" s="104"/>
      <c r="Z14" s="16"/>
    </row>
    <row r="15" spans="1:26" ht="15.75" customHeight="1" x14ac:dyDescent="0.2">
      <c r="A15" s="71" t="s">
        <v>21</v>
      </c>
      <c r="B15" s="64"/>
      <c r="C15" s="64"/>
      <c r="F15" s="101">
        <v>148000000</v>
      </c>
      <c r="G15" s="101"/>
      <c r="H15" s="101">
        <v>254000000</v>
      </c>
      <c r="I15" s="101"/>
      <c r="J15" s="101"/>
      <c r="K15" s="101">
        <v>73000000</v>
      </c>
      <c r="L15" s="101"/>
      <c r="M15" s="130"/>
      <c r="N15" s="103"/>
      <c r="O15" s="101"/>
      <c r="P15" s="101">
        <v>39000000</v>
      </c>
      <c r="Q15" s="102"/>
      <c r="R15" s="102"/>
      <c r="S15" s="101">
        <f>+P15+K15</f>
        <v>112000000</v>
      </c>
      <c r="T15" s="102"/>
      <c r="U15" s="101">
        <v>115000000</v>
      </c>
      <c r="V15" s="102"/>
      <c r="W15" s="104">
        <f>+U15+P15+K15+H15+F15</f>
        <v>629000000</v>
      </c>
      <c r="X15" s="131"/>
      <c r="Y15" s="104">
        <v>152000000</v>
      </c>
      <c r="Z15" s="16"/>
    </row>
    <row r="16" spans="1:26" ht="5.0999999999999996" customHeight="1" x14ac:dyDescent="0.2">
      <c r="F16" s="101"/>
      <c r="G16" s="101"/>
      <c r="H16" s="101"/>
      <c r="I16" s="101"/>
      <c r="J16" s="101"/>
      <c r="K16" s="101"/>
      <c r="L16" s="101"/>
      <c r="M16" s="130"/>
      <c r="N16" s="103"/>
      <c r="O16" s="101"/>
      <c r="P16" s="101"/>
      <c r="Q16" s="102"/>
      <c r="R16" s="102"/>
      <c r="S16" s="102"/>
      <c r="T16" s="102"/>
      <c r="U16" s="101"/>
      <c r="V16" s="102"/>
      <c r="W16" s="104"/>
      <c r="X16" s="131"/>
      <c r="Y16" s="104"/>
      <c r="Z16" s="16"/>
    </row>
    <row r="17" spans="1:26" ht="15.75" customHeight="1" x14ac:dyDescent="0.2">
      <c r="A17" s="71" t="s">
        <v>22</v>
      </c>
      <c r="B17" s="64"/>
      <c r="C17" s="64"/>
      <c r="F17" s="101">
        <v>1134000000</v>
      </c>
      <c r="G17" s="101"/>
      <c r="H17" s="101">
        <v>998000000</v>
      </c>
      <c r="I17" s="101"/>
      <c r="J17" s="101"/>
      <c r="K17" s="101">
        <v>444000000</v>
      </c>
      <c r="L17" s="101"/>
      <c r="M17" s="130"/>
      <c r="N17" s="103"/>
      <c r="O17" s="101"/>
      <c r="P17" s="101">
        <v>775000000</v>
      </c>
      <c r="Q17" s="102"/>
      <c r="R17" s="102"/>
      <c r="S17" s="101">
        <f>+P17+K17+K44</f>
        <v>1231000000</v>
      </c>
      <c r="T17" s="102"/>
      <c r="U17" s="101">
        <v>2108000000</v>
      </c>
      <c r="V17" s="102"/>
      <c r="W17" s="104">
        <f>+U17+P17+K17+H17+F17+F44+H44+K44</f>
        <v>5962000000</v>
      </c>
      <c r="X17" s="131"/>
      <c r="Y17" s="104">
        <v>1252000000</v>
      </c>
      <c r="Z17" s="16"/>
    </row>
    <row r="18" spans="1:26" ht="5.0999999999999996" customHeight="1" x14ac:dyDescent="0.2">
      <c r="N18" s="98"/>
      <c r="W18" s="132"/>
      <c r="X18" s="129"/>
      <c r="Y18" s="132"/>
      <c r="Z18" s="16"/>
    </row>
    <row r="19" spans="1:26" ht="16.7" customHeight="1" x14ac:dyDescent="0.2">
      <c r="A19" s="71" t="s">
        <v>23</v>
      </c>
      <c r="B19" s="64"/>
      <c r="C19" s="64"/>
      <c r="F19" s="133">
        <f>SUM(F11:F17)</f>
        <v>7192000000</v>
      </c>
      <c r="H19" s="133">
        <f>SUM(H11:H17)</f>
        <v>6849000000</v>
      </c>
      <c r="K19" s="133">
        <f>SUM(K11:K17)</f>
        <v>2581000000</v>
      </c>
      <c r="N19" s="98"/>
      <c r="P19" s="133">
        <f>SUM(P11:P17)</f>
        <v>4121000000</v>
      </c>
      <c r="S19" s="133">
        <f>SUM(S11:S17)</f>
        <v>6714000000</v>
      </c>
      <c r="U19" s="133">
        <f>SUM(U11:U17)</f>
        <v>8148000000</v>
      </c>
      <c r="W19" s="134">
        <f>SUM(W11:W17)</f>
        <v>29394000000</v>
      </c>
      <c r="X19" s="129"/>
      <c r="Y19" s="134">
        <f>SUM(Y11:Y17)</f>
        <v>7347000000</v>
      </c>
      <c r="Z19" s="16"/>
    </row>
    <row r="20" spans="1:26" ht="10.9" customHeight="1" x14ac:dyDescent="0.2">
      <c r="F20" s="116"/>
      <c r="H20" s="116"/>
      <c r="K20" s="116"/>
      <c r="P20" s="116"/>
      <c r="S20" s="116"/>
      <c r="U20" s="116"/>
      <c r="W20" s="135"/>
      <c r="X20" s="129"/>
      <c r="Y20" s="135"/>
      <c r="Z20" s="16"/>
    </row>
    <row r="21" spans="1:26" ht="10.9" customHeight="1" x14ac:dyDescent="0.2">
      <c r="W21" s="136"/>
      <c r="Y21" s="136"/>
    </row>
    <row r="22" spans="1:26" ht="17.45" customHeight="1" x14ac:dyDescent="0.25">
      <c r="F22" s="137" t="s">
        <v>7</v>
      </c>
      <c r="G22" s="138"/>
      <c r="H22" s="138"/>
      <c r="I22" s="138"/>
      <c r="J22" s="138"/>
      <c r="K22" s="138"/>
      <c r="L22" s="138"/>
      <c r="M22" s="139"/>
      <c r="N22" s="140"/>
      <c r="O22" s="138" t="s">
        <v>8</v>
      </c>
      <c r="P22" s="138"/>
      <c r="Q22" s="141"/>
      <c r="R22" s="142"/>
      <c r="S22" s="143" t="s">
        <v>46</v>
      </c>
      <c r="T22" s="144"/>
      <c r="U22" s="145" t="s">
        <v>8</v>
      </c>
      <c r="V22" s="146"/>
      <c r="W22" s="147" t="s">
        <v>47</v>
      </c>
      <c r="X22" s="146"/>
      <c r="Y22" s="145" t="s">
        <v>8</v>
      </c>
      <c r="Z22" s="16"/>
    </row>
    <row r="23" spans="1:26" ht="16.7" customHeight="1" x14ac:dyDescent="0.25">
      <c r="F23" s="148"/>
      <c r="G23" s="148"/>
      <c r="H23" s="148"/>
      <c r="I23" s="148"/>
      <c r="J23" s="149" t="s">
        <v>9</v>
      </c>
      <c r="K23" s="149"/>
      <c r="L23" s="149"/>
      <c r="M23" s="150"/>
      <c r="N23" s="151"/>
      <c r="O23" s="149" t="s">
        <v>9</v>
      </c>
      <c r="P23" s="149"/>
      <c r="Q23" s="149"/>
      <c r="S23" s="143" t="s">
        <v>48</v>
      </c>
      <c r="T23" s="143"/>
      <c r="U23" s="152" t="s">
        <v>10</v>
      </c>
      <c r="V23" s="144"/>
      <c r="W23" s="153" t="s">
        <v>45</v>
      </c>
      <c r="X23" s="146"/>
      <c r="Y23" s="147" t="s">
        <v>10</v>
      </c>
      <c r="Z23" s="16"/>
    </row>
    <row r="24" spans="1:26" ht="16.7" customHeight="1" x14ac:dyDescent="0.25">
      <c r="F24" s="154" t="s">
        <v>12</v>
      </c>
      <c r="G24" s="64"/>
      <c r="H24" s="64"/>
      <c r="J24" s="154" t="s">
        <v>13</v>
      </c>
      <c r="K24" s="64"/>
      <c r="L24" s="64"/>
      <c r="N24" s="155"/>
      <c r="O24" s="154" t="s">
        <v>13</v>
      </c>
      <c r="P24" s="64"/>
      <c r="Q24" s="64"/>
      <c r="S24" s="156" t="s">
        <v>14</v>
      </c>
      <c r="T24" s="143"/>
      <c r="U24" s="156" t="s">
        <v>14</v>
      </c>
      <c r="V24" s="144"/>
      <c r="W24" s="157" t="s">
        <v>14</v>
      </c>
      <c r="X24" s="146"/>
      <c r="Y24" s="157" t="s">
        <v>14</v>
      </c>
      <c r="Z24" s="16"/>
    </row>
    <row r="25" spans="1:26" ht="15.75" customHeight="1" x14ac:dyDescent="0.2">
      <c r="F25" s="158">
        <v>45747</v>
      </c>
      <c r="G25" s="159"/>
      <c r="H25" s="160">
        <v>45838</v>
      </c>
      <c r="I25" s="159"/>
      <c r="J25" s="161" t="s">
        <v>16</v>
      </c>
      <c r="K25" s="161"/>
      <c r="L25" s="161"/>
      <c r="M25" s="162"/>
      <c r="N25" s="163"/>
      <c r="O25" s="161" t="s">
        <v>17</v>
      </c>
      <c r="P25" s="161"/>
      <c r="Q25" s="164"/>
      <c r="R25" s="165"/>
      <c r="S25" s="166">
        <v>45930</v>
      </c>
      <c r="T25" s="167"/>
      <c r="U25" s="166">
        <v>46022</v>
      </c>
      <c r="V25" s="167"/>
      <c r="W25" s="166">
        <v>46022</v>
      </c>
      <c r="X25" s="167"/>
      <c r="Y25" s="166">
        <v>46112</v>
      </c>
      <c r="Z25" s="16"/>
    </row>
    <row r="26" spans="1:26" ht="5.0999999999999996" customHeight="1" x14ac:dyDescent="0.2">
      <c r="F26" s="148"/>
      <c r="G26" s="148"/>
      <c r="H26" s="148"/>
      <c r="I26" s="148"/>
      <c r="J26" s="148"/>
      <c r="K26" s="148"/>
      <c r="L26" s="148"/>
      <c r="M26" s="168"/>
      <c r="N26" s="151"/>
      <c r="O26" s="148"/>
      <c r="P26" s="148"/>
      <c r="Q26" s="148"/>
      <c r="S26" s="148"/>
      <c r="U26" s="148"/>
      <c r="W26" s="169"/>
      <c r="X26" s="129"/>
      <c r="Y26" s="169"/>
      <c r="Z26" s="16"/>
    </row>
    <row r="27" spans="1:26" ht="16.7" customHeight="1" x14ac:dyDescent="0.25">
      <c r="A27" s="70" t="s">
        <v>24</v>
      </c>
      <c r="B27" s="64"/>
      <c r="C27" s="64"/>
      <c r="D27" s="64"/>
      <c r="F27" s="97">
        <v>-6504000000</v>
      </c>
      <c r="G27" s="170"/>
      <c r="H27" s="97">
        <v>-6025000000</v>
      </c>
      <c r="I27" s="170"/>
      <c r="J27" s="170"/>
      <c r="K27" s="97">
        <v>-2284000000</v>
      </c>
      <c r="L27" s="170"/>
      <c r="M27" s="170"/>
      <c r="N27" s="171"/>
      <c r="O27" s="170"/>
      <c r="P27" s="97">
        <v>-3466000000</v>
      </c>
      <c r="Q27" s="170"/>
      <c r="R27" s="170"/>
      <c r="S27" s="97">
        <f>+P27+K27</f>
        <v>-5750000000</v>
      </c>
      <c r="T27" s="170"/>
      <c r="U27" s="97">
        <v>-7536000000</v>
      </c>
      <c r="V27" s="170"/>
      <c r="W27" s="99">
        <f>+U27+P27+K27+H27+F27</f>
        <v>-25815000000</v>
      </c>
      <c r="X27" s="172"/>
      <c r="Y27" s="99">
        <v>-6266000000</v>
      </c>
      <c r="Z27" s="16"/>
    </row>
    <row r="28" spans="1:26" ht="13.35" customHeight="1" x14ac:dyDescent="0.2">
      <c r="F28" s="170"/>
      <c r="G28" s="170"/>
      <c r="H28" s="170"/>
      <c r="I28" s="170"/>
      <c r="J28" s="170"/>
      <c r="K28" s="170"/>
      <c r="L28" s="170"/>
      <c r="M28" s="170"/>
      <c r="N28" s="171"/>
      <c r="O28" s="170"/>
      <c r="P28" s="170"/>
      <c r="Q28" s="170"/>
      <c r="R28" s="170"/>
      <c r="S28" s="170"/>
      <c r="T28" s="170"/>
      <c r="U28" s="170"/>
      <c r="V28" s="170"/>
      <c r="W28" s="99"/>
      <c r="X28" s="172"/>
      <c r="Y28" s="99"/>
      <c r="Z28" s="16"/>
    </row>
    <row r="29" spans="1:26" ht="17.45" customHeight="1" x14ac:dyDescent="0.25">
      <c r="A29" s="70" t="s">
        <v>49</v>
      </c>
      <c r="B29" s="64"/>
      <c r="C29" s="64"/>
      <c r="D29" s="64"/>
      <c r="F29" s="97">
        <v>732000000</v>
      </c>
      <c r="G29" s="97"/>
      <c r="H29" s="97">
        <v>863000000</v>
      </c>
      <c r="I29" s="97"/>
      <c r="J29" s="97"/>
      <c r="K29" s="97">
        <v>313000000</v>
      </c>
      <c r="L29" s="97"/>
      <c r="M29" s="173"/>
      <c r="N29" s="171"/>
      <c r="O29" s="97"/>
      <c r="P29" s="97">
        <v>684000000</v>
      </c>
      <c r="Q29" s="97"/>
      <c r="R29" s="97"/>
      <c r="S29" s="97">
        <v>997000000</v>
      </c>
      <c r="T29" s="97"/>
      <c r="U29" s="97">
        <v>674000000</v>
      </c>
      <c r="V29" s="170"/>
      <c r="W29" s="99">
        <f>+U29+P29+K29+H29+F29</f>
        <v>3266000000</v>
      </c>
      <c r="X29" s="172"/>
      <c r="Y29" s="99">
        <v>1161000000</v>
      </c>
      <c r="Z29" s="16"/>
    </row>
    <row r="30" spans="1:26" ht="13.35" customHeight="1" x14ac:dyDescent="0.2">
      <c r="F30" s="170"/>
      <c r="G30" s="170"/>
      <c r="H30" s="170"/>
      <c r="I30" s="170"/>
      <c r="J30" s="170"/>
      <c r="K30" s="170"/>
      <c r="L30" s="170"/>
      <c r="M30" s="170"/>
      <c r="N30" s="171"/>
      <c r="O30" s="170"/>
      <c r="P30" s="170"/>
      <c r="Q30" s="170"/>
      <c r="R30" s="170"/>
      <c r="S30" s="170"/>
      <c r="T30" s="170"/>
      <c r="U30" s="170"/>
      <c r="V30" s="170"/>
      <c r="W30" s="99"/>
      <c r="X30" s="172"/>
      <c r="Y30" s="99"/>
      <c r="Z30" s="16"/>
    </row>
    <row r="31" spans="1:26" ht="29.1" customHeight="1" x14ac:dyDescent="0.25">
      <c r="A31" s="70" t="s">
        <v>50</v>
      </c>
      <c r="B31" s="64"/>
      <c r="C31" s="64"/>
      <c r="D31" s="64"/>
      <c r="F31" s="97">
        <v>195000000</v>
      </c>
      <c r="G31" s="170"/>
      <c r="H31" s="97">
        <v>315000000</v>
      </c>
      <c r="I31" s="170"/>
      <c r="J31" s="170"/>
      <c r="K31" s="97">
        <v>-162000000</v>
      </c>
      <c r="L31" s="170"/>
      <c r="M31" s="170"/>
      <c r="N31" s="171"/>
      <c r="O31" s="170"/>
      <c r="P31" s="97">
        <v>138000000</v>
      </c>
      <c r="Q31" s="170"/>
      <c r="R31" s="170"/>
      <c r="S31" s="97">
        <f>+K31+P31</f>
        <v>-24000000</v>
      </c>
      <c r="T31" s="170"/>
      <c r="U31" s="97">
        <v>-129000000</v>
      </c>
      <c r="V31" s="170"/>
      <c r="W31" s="99">
        <f>+U31+P31+K31+H31+F31</f>
        <v>357000000</v>
      </c>
      <c r="X31" s="172"/>
      <c r="Y31" s="99">
        <v>261000000</v>
      </c>
      <c r="Z31" s="16"/>
    </row>
    <row r="32" spans="1:26" ht="13.35" customHeight="1" x14ac:dyDescent="0.2">
      <c r="N32" s="98"/>
      <c r="W32" s="100"/>
      <c r="X32" s="129"/>
      <c r="Y32" s="100"/>
      <c r="Z32" s="16"/>
    </row>
    <row r="33" spans="1:26" ht="32.25" customHeight="1" x14ac:dyDescent="0.25">
      <c r="A33" s="70" t="s">
        <v>51</v>
      </c>
      <c r="B33" s="70"/>
      <c r="C33" s="70"/>
      <c r="D33" s="70"/>
      <c r="F33" s="124">
        <v>0.28999999999999998</v>
      </c>
      <c r="G33" s="125"/>
      <c r="H33" s="124">
        <v>0.46</v>
      </c>
      <c r="I33" s="125"/>
      <c r="J33" s="125"/>
      <c r="K33" s="124">
        <f>+K31/K35</f>
        <v>-0.24</v>
      </c>
      <c r="L33" s="125"/>
      <c r="M33" s="125"/>
      <c r="N33" s="126"/>
      <c r="O33" s="125"/>
      <c r="P33" s="124">
        <f>+P31/P35</f>
        <v>0.12321428571428572</v>
      </c>
      <c r="Q33" s="125"/>
      <c r="R33" s="125"/>
      <c r="S33" s="124">
        <f>+P33+K33</f>
        <v>-0.11678571428571427</v>
      </c>
      <c r="T33" s="125"/>
      <c r="U33" s="124">
        <f>+U31/U35</f>
        <v>-0.11684782608695653</v>
      </c>
      <c r="V33" s="125"/>
      <c r="W33" s="127">
        <v>0.52</v>
      </c>
      <c r="X33" s="174"/>
      <c r="Y33" s="127">
        <v>0.23345259391771001</v>
      </c>
      <c r="Z33" s="16"/>
    </row>
    <row r="34" spans="1:26" ht="13.35" customHeight="1" x14ac:dyDescent="0.2">
      <c r="N34" s="98"/>
      <c r="W34" s="100"/>
      <c r="X34" s="129"/>
      <c r="Y34" s="100"/>
      <c r="Z34" s="16"/>
    </row>
    <row r="35" spans="1:26" ht="35.85" customHeight="1" x14ac:dyDescent="0.25">
      <c r="A35" s="70" t="s">
        <v>52</v>
      </c>
      <c r="B35" s="64"/>
      <c r="C35" s="64"/>
      <c r="D35" s="64"/>
      <c r="F35" s="101">
        <v>678000000</v>
      </c>
      <c r="G35" s="102"/>
      <c r="H35" s="101">
        <v>680000000</v>
      </c>
      <c r="I35" s="102"/>
      <c r="J35" s="102"/>
      <c r="K35" s="101">
        <v>675000000</v>
      </c>
      <c r="L35" s="102"/>
      <c r="M35" s="102"/>
      <c r="N35" s="103"/>
      <c r="O35" s="102"/>
      <c r="P35" s="101">
        <v>1120000000</v>
      </c>
      <c r="S35" s="175" t="s">
        <v>53</v>
      </c>
      <c r="U35" s="101">
        <v>1104000000</v>
      </c>
      <c r="W35" s="176" t="s">
        <v>53</v>
      </c>
      <c r="X35" s="177"/>
      <c r="Y35" s="104">
        <v>1118000000</v>
      </c>
      <c r="Z35" s="16"/>
    </row>
    <row r="36" spans="1:26" ht="8.25" customHeight="1" x14ac:dyDescent="0.2">
      <c r="W36" s="31"/>
      <c r="X36" s="47"/>
      <c r="Y36" s="31"/>
      <c r="Z36" s="16"/>
    </row>
    <row r="37" spans="1:26" ht="15.75" customHeight="1" x14ac:dyDescent="0.2">
      <c r="W37" s="17"/>
      <c r="Y37" s="17"/>
    </row>
    <row r="38" spans="1:26" ht="15.75" customHeight="1" x14ac:dyDescent="0.2"/>
    <row r="39" spans="1:26" ht="24.2" customHeight="1" x14ac:dyDescent="0.2">
      <c r="A39" s="69" t="s">
        <v>141</v>
      </c>
      <c r="B39" s="69"/>
      <c r="C39" s="69"/>
      <c r="D39" s="69"/>
      <c r="E39" s="69"/>
      <c r="F39" s="69"/>
      <c r="G39" s="69"/>
      <c r="H39" s="69"/>
      <c r="I39" s="69"/>
      <c r="J39" s="69"/>
      <c r="K39" s="69"/>
      <c r="L39" s="69"/>
      <c r="M39" s="69"/>
      <c r="N39" s="69"/>
      <c r="O39" s="69"/>
      <c r="P39" s="69"/>
      <c r="Q39" s="69"/>
      <c r="R39" s="69"/>
      <c r="S39" s="69"/>
      <c r="T39" s="69"/>
      <c r="U39" s="69"/>
      <c r="V39" s="69"/>
      <c r="W39" s="69"/>
      <c r="X39" s="64"/>
      <c r="Y39" s="64"/>
    </row>
    <row r="40" spans="1:26" ht="15.75" customHeight="1" x14ac:dyDescent="0.2">
      <c r="Y40" s="182"/>
      <c r="Z40" s="182"/>
    </row>
    <row r="41" spans="1:26" ht="16.7" customHeight="1" x14ac:dyDescent="0.2">
      <c r="J41" s="86" t="s">
        <v>9</v>
      </c>
      <c r="K41" s="64"/>
      <c r="L41" s="64"/>
      <c r="Y41" s="182"/>
      <c r="Z41" s="183"/>
    </row>
    <row r="42" spans="1:26" ht="16.7" customHeight="1" x14ac:dyDescent="0.2">
      <c r="F42" s="85" t="s">
        <v>12</v>
      </c>
      <c r="G42" s="64"/>
      <c r="H42" s="64"/>
      <c r="J42" s="85" t="s">
        <v>13</v>
      </c>
      <c r="K42" s="64"/>
      <c r="L42" s="64"/>
      <c r="Y42" s="182"/>
      <c r="Z42" s="183"/>
    </row>
    <row r="43" spans="1:26" ht="15.75" customHeight="1" x14ac:dyDescent="0.2">
      <c r="F43" s="38">
        <v>45747</v>
      </c>
      <c r="G43" s="40"/>
      <c r="H43" s="39">
        <v>45838</v>
      </c>
      <c r="I43" s="40"/>
      <c r="J43" s="87" t="s">
        <v>16</v>
      </c>
      <c r="K43" s="87"/>
      <c r="L43" s="88"/>
      <c r="M43" s="46"/>
      <c r="Y43" s="182"/>
      <c r="Z43" s="183"/>
    </row>
    <row r="44" spans="1:26" ht="15.75" customHeight="1" x14ac:dyDescent="0.2">
      <c r="A44" s="69" t="s">
        <v>22</v>
      </c>
      <c r="B44" s="64"/>
      <c r="C44" s="64"/>
      <c r="D44" s="41"/>
      <c r="F44" s="42">
        <v>96000000</v>
      </c>
      <c r="G44" s="50"/>
      <c r="H44" s="42">
        <v>395000000</v>
      </c>
      <c r="I44" s="50"/>
      <c r="J44" s="50"/>
      <c r="K44" s="42">
        <v>12000000</v>
      </c>
      <c r="L44" s="50"/>
      <c r="Y44" s="182"/>
      <c r="Z44" s="182"/>
    </row>
    <row r="45" spans="1:26" ht="5.0999999999999996" customHeight="1" x14ac:dyDescent="0.2"/>
    <row r="46" spans="1:26" ht="15.75" customHeight="1" x14ac:dyDescent="0.2">
      <c r="A46" s="84" t="s">
        <v>23</v>
      </c>
      <c r="B46" s="64"/>
      <c r="C46" s="64"/>
      <c r="D46" s="64"/>
      <c r="F46" s="44">
        <v>96000000</v>
      </c>
      <c r="H46" s="44">
        <v>395000000</v>
      </c>
      <c r="K46" s="44">
        <v>12000000</v>
      </c>
    </row>
    <row r="47" spans="1:26" ht="15" customHeight="1" x14ac:dyDescent="0.2"/>
    <row r="48" spans="1:26" ht="24.2" customHeight="1" x14ac:dyDescent="0.2">
      <c r="A48" s="69" t="s">
        <v>142</v>
      </c>
      <c r="B48" s="69"/>
      <c r="C48" s="69"/>
      <c r="D48" s="69"/>
      <c r="E48" s="69"/>
      <c r="F48" s="69"/>
      <c r="G48" s="69"/>
      <c r="H48" s="69"/>
      <c r="I48" s="69"/>
      <c r="J48" s="69"/>
      <c r="K48" s="69"/>
      <c r="L48" s="69"/>
      <c r="M48" s="69"/>
      <c r="N48" s="69"/>
      <c r="O48" s="69"/>
      <c r="P48" s="69"/>
      <c r="Q48" s="69"/>
      <c r="R48" s="69"/>
      <c r="S48" s="69"/>
      <c r="T48" s="69"/>
      <c r="U48" s="69"/>
      <c r="V48" s="69"/>
      <c r="W48" s="69"/>
      <c r="X48" s="64"/>
      <c r="Y48" s="64"/>
    </row>
    <row r="49" spans="1:25" ht="9.9499999999999993" customHeight="1" x14ac:dyDescent="0.2">
      <c r="A49" s="2"/>
      <c r="B49" s="2"/>
      <c r="C49" s="2"/>
      <c r="D49" s="2"/>
      <c r="E49" s="2"/>
      <c r="F49" s="2"/>
      <c r="G49" s="2"/>
      <c r="H49" s="2"/>
      <c r="I49" s="2"/>
      <c r="J49" s="13"/>
      <c r="K49" s="13"/>
      <c r="L49" s="13"/>
      <c r="M49" s="13"/>
      <c r="N49" s="13"/>
      <c r="O49" s="13"/>
      <c r="P49" s="13"/>
      <c r="Q49" s="13"/>
      <c r="R49" s="2"/>
      <c r="S49" s="2"/>
      <c r="T49" s="2"/>
      <c r="U49" s="2"/>
      <c r="V49" s="2"/>
      <c r="W49" s="2"/>
    </row>
    <row r="50" spans="1:25" ht="15" customHeight="1" x14ac:dyDescent="0.2">
      <c r="A50" s="69" t="s">
        <v>54</v>
      </c>
      <c r="B50" s="69"/>
      <c r="C50" s="69"/>
      <c r="D50" s="69"/>
      <c r="E50" s="69"/>
      <c r="F50" s="69"/>
      <c r="G50" s="69"/>
      <c r="H50" s="69"/>
      <c r="I50" s="69"/>
      <c r="J50" s="69"/>
      <c r="K50" s="69"/>
      <c r="L50" s="69"/>
      <c r="M50" s="69"/>
      <c r="N50" s="69"/>
      <c r="O50" s="69"/>
      <c r="P50" s="69"/>
      <c r="Q50" s="69"/>
      <c r="R50" s="69"/>
      <c r="S50" s="69"/>
      <c r="T50" s="69"/>
      <c r="U50" s="69"/>
      <c r="V50" s="69"/>
      <c r="W50" s="69"/>
      <c r="X50" s="64"/>
      <c r="Y50" s="64"/>
    </row>
    <row r="51" spans="1:25" ht="15.75" customHeight="1" x14ac:dyDescent="0.2"/>
    <row r="52" spans="1:25" ht="15.75" customHeight="1" x14ac:dyDescent="0.2"/>
    <row r="53" spans="1:25" ht="15.75" customHeight="1" x14ac:dyDescent="0.2"/>
    <row r="54" spans="1:25" ht="15.75" customHeight="1" x14ac:dyDescent="0.2"/>
    <row r="55" spans="1:25" ht="15.75" customHeight="1" x14ac:dyDescent="0.2"/>
    <row r="56" spans="1:25" ht="15.75" customHeight="1" x14ac:dyDescent="0.2"/>
    <row r="57" spans="1:25" ht="15.75" customHeight="1" x14ac:dyDescent="0.2"/>
    <row r="58" spans="1:25" ht="15.75" customHeight="1" x14ac:dyDescent="0.2"/>
    <row r="59" spans="1:25" ht="15.75" customHeight="1" x14ac:dyDescent="0.2"/>
    <row r="60" spans="1:25" ht="15.75" customHeight="1" x14ac:dyDescent="0.2"/>
    <row r="61" spans="1:25" ht="15.75" customHeight="1" x14ac:dyDescent="0.2"/>
    <row r="62" spans="1:25" ht="15.75" customHeight="1" x14ac:dyDescent="0.2"/>
    <row r="63" spans="1:25" ht="15.75" customHeight="1" x14ac:dyDescent="0.2"/>
    <row r="64" spans="1:25"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sheetData>
  <mergeCells count="42">
    <mergeCell ref="A1:D1"/>
    <mergeCell ref="A2:E2"/>
    <mergeCell ref="A3:F3"/>
    <mergeCell ref="A11:C11"/>
    <mergeCell ref="A13:C13"/>
    <mergeCell ref="A15:C15"/>
    <mergeCell ref="A17:C17"/>
    <mergeCell ref="A19:C19"/>
    <mergeCell ref="A27:D27"/>
    <mergeCell ref="A29:D29"/>
    <mergeCell ref="A31:D31"/>
    <mergeCell ref="F22:L22"/>
    <mergeCell ref="J23:L23"/>
    <mergeCell ref="J24:L24"/>
    <mergeCell ref="F24:H24"/>
    <mergeCell ref="J25:L25"/>
    <mergeCell ref="O25:Q25"/>
    <mergeCell ref="O24:Q24"/>
    <mergeCell ref="O23:Q23"/>
    <mergeCell ref="O22:Q22"/>
    <mergeCell ref="O9:Q9"/>
    <mergeCell ref="J9:L9"/>
    <mergeCell ref="J8:L8"/>
    <mergeCell ref="J7:L7"/>
    <mergeCell ref="F6:L6"/>
    <mergeCell ref="F8:H8"/>
    <mergeCell ref="O8:Q8"/>
    <mergeCell ref="O7:Q7"/>
    <mergeCell ref="O6:Q6"/>
    <mergeCell ref="L1:Y1"/>
    <mergeCell ref="X2:Y3"/>
    <mergeCell ref="A33:D33"/>
    <mergeCell ref="A35:D35"/>
    <mergeCell ref="A44:C44"/>
    <mergeCell ref="A46:D46"/>
    <mergeCell ref="A50:Y50"/>
    <mergeCell ref="A39:Y39"/>
    <mergeCell ref="F42:H42"/>
    <mergeCell ref="J41:L41"/>
    <mergeCell ref="J42:L42"/>
    <mergeCell ref="J43:L43"/>
    <mergeCell ref="A48:Y48"/>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50"/>
  <sheetViews>
    <sheetView showRuler="0" topLeftCell="A5" workbookViewId="0">
      <selection activeCell="Z15" sqref="Z15"/>
    </sheetView>
  </sheetViews>
  <sheetFormatPr defaultColWidth="13.7109375" defaultRowHeight="12.75" x14ac:dyDescent="0.2"/>
  <cols>
    <col min="1" max="2" width="12.140625" customWidth="1"/>
    <col min="3" max="3" width="3.42578125" customWidth="1"/>
    <col min="4" max="4" width="0.42578125" customWidth="1"/>
    <col min="5" max="5" width="15.140625" customWidth="1"/>
    <col min="6" max="6" width="1" customWidth="1"/>
    <col min="7" max="7" width="15.140625" customWidth="1"/>
    <col min="8" max="8" width="1" customWidth="1"/>
    <col min="9" max="9" width="0.28515625" customWidth="1"/>
    <col min="10" max="10" width="14.28515625" customWidth="1"/>
    <col min="11" max="11" width="0.28515625" customWidth="1"/>
    <col min="12" max="13" width="0.5703125" customWidth="1"/>
    <col min="14" max="14" width="0.28515625" customWidth="1"/>
    <col min="15" max="15" width="14.28515625" customWidth="1"/>
    <col min="16" max="16" width="0.28515625" customWidth="1"/>
    <col min="17" max="17" width="1" customWidth="1"/>
    <col min="18" max="18" width="15.140625" customWidth="1"/>
    <col min="19" max="19" width="1" customWidth="1"/>
    <col min="20" max="20" width="15.140625" customWidth="1"/>
    <col min="21" max="21" width="1" customWidth="1"/>
    <col min="22" max="22" width="15.140625" customWidth="1"/>
    <col min="23" max="23" width="1" customWidth="1"/>
    <col min="24" max="24" width="15.140625" customWidth="1"/>
  </cols>
  <sheetData>
    <row r="1" spans="1:25" ht="26.65" customHeight="1" x14ac:dyDescent="0.3">
      <c r="A1" s="82" t="s">
        <v>3</v>
      </c>
      <c r="B1" s="64"/>
      <c r="C1" s="64"/>
      <c r="D1" s="64"/>
      <c r="E1" s="64"/>
      <c r="P1" s="77" t="s">
        <v>55</v>
      </c>
      <c r="Q1" s="64"/>
      <c r="R1" s="64"/>
      <c r="S1" s="64"/>
      <c r="T1" s="64"/>
      <c r="U1" s="64"/>
      <c r="V1" s="64"/>
      <c r="W1" s="64"/>
      <c r="X1" s="64"/>
    </row>
    <row r="2" spans="1:25" ht="16.7" customHeight="1" x14ac:dyDescent="0.2">
      <c r="A2" s="83" t="s">
        <v>56</v>
      </c>
      <c r="B2" s="64"/>
      <c r="C2" s="64"/>
      <c r="D2" s="64"/>
      <c r="W2" s="78"/>
      <c r="X2" s="78"/>
    </row>
    <row r="3" spans="1:25" ht="16.7" customHeight="1" x14ac:dyDescent="0.2">
      <c r="A3" s="83" t="s">
        <v>57</v>
      </c>
      <c r="B3" s="64"/>
      <c r="C3" s="64"/>
      <c r="D3" s="64"/>
      <c r="W3" s="78"/>
      <c r="X3" s="78"/>
    </row>
    <row r="4" spans="1:25" ht="17.45" customHeight="1" x14ac:dyDescent="0.2"/>
    <row r="5" spans="1:25" ht="17.45" customHeight="1" x14ac:dyDescent="0.2"/>
    <row r="6" spans="1:25" ht="16.7" customHeight="1" x14ac:dyDescent="0.25">
      <c r="E6" s="90" t="s">
        <v>7</v>
      </c>
      <c r="F6" s="91"/>
      <c r="G6" s="91"/>
      <c r="H6" s="91"/>
      <c r="I6" s="91"/>
      <c r="J6" s="91"/>
      <c r="K6" s="91"/>
      <c r="L6" s="15"/>
      <c r="M6" s="45"/>
      <c r="N6" s="75" t="s">
        <v>8</v>
      </c>
      <c r="O6" s="75"/>
      <c r="P6" s="76"/>
      <c r="Q6" s="46"/>
      <c r="R6" s="32" t="s">
        <v>43</v>
      </c>
      <c r="S6" s="33"/>
      <c r="T6" s="34" t="s">
        <v>8</v>
      </c>
      <c r="U6" s="35"/>
      <c r="V6" s="4" t="s">
        <v>44</v>
      </c>
      <c r="W6" s="47"/>
      <c r="X6" s="34" t="s">
        <v>8</v>
      </c>
      <c r="Y6" s="16"/>
    </row>
    <row r="7" spans="1:25" ht="16.7" customHeight="1" x14ac:dyDescent="0.25">
      <c r="E7" s="17"/>
      <c r="F7" s="17"/>
      <c r="G7" s="17"/>
      <c r="H7" s="17"/>
      <c r="I7" s="73" t="s">
        <v>9</v>
      </c>
      <c r="J7" s="73"/>
      <c r="K7" s="73"/>
      <c r="L7" s="18"/>
      <c r="M7" s="19"/>
      <c r="N7" s="73" t="s">
        <v>9</v>
      </c>
      <c r="O7" s="73"/>
      <c r="P7" s="73"/>
      <c r="R7" s="32" t="s">
        <v>10</v>
      </c>
      <c r="S7" s="32"/>
      <c r="T7" s="3" t="s">
        <v>10</v>
      </c>
      <c r="U7" s="33"/>
      <c r="V7" s="36" t="s">
        <v>45</v>
      </c>
      <c r="W7" s="47"/>
      <c r="X7" s="4" t="s">
        <v>10</v>
      </c>
      <c r="Y7" s="16"/>
    </row>
    <row r="8" spans="1:25" ht="16.7" customHeight="1" x14ac:dyDescent="0.25">
      <c r="E8" s="72" t="s">
        <v>12</v>
      </c>
      <c r="F8" s="64"/>
      <c r="G8" s="64"/>
      <c r="I8" s="72" t="s">
        <v>13</v>
      </c>
      <c r="J8" s="64"/>
      <c r="K8" s="64"/>
      <c r="M8" s="21"/>
      <c r="N8" s="72" t="s">
        <v>13</v>
      </c>
      <c r="O8" s="64"/>
      <c r="P8" s="64"/>
      <c r="R8" s="5" t="s">
        <v>14</v>
      </c>
      <c r="S8" s="32"/>
      <c r="T8" s="5" t="s">
        <v>14</v>
      </c>
      <c r="U8" s="33"/>
      <c r="V8" s="6" t="s">
        <v>14</v>
      </c>
      <c r="W8" s="47"/>
      <c r="X8" s="6" t="s">
        <v>14</v>
      </c>
      <c r="Y8" s="16"/>
    </row>
    <row r="9" spans="1:25" ht="15.75" customHeight="1" x14ac:dyDescent="0.2">
      <c r="E9" s="7">
        <v>45747</v>
      </c>
      <c r="F9" s="9"/>
      <c r="G9" s="8">
        <v>45838</v>
      </c>
      <c r="H9" s="9"/>
      <c r="I9" s="81" t="s">
        <v>16</v>
      </c>
      <c r="J9" s="81"/>
      <c r="K9" s="81"/>
      <c r="L9" s="22"/>
      <c r="M9" s="23"/>
      <c r="N9" s="81" t="s">
        <v>17</v>
      </c>
      <c r="O9" s="81"/>
      <c r="P9" s="89"/>
      <c r="Q9" s="24"/>
      <c r="R9" s="11">
        <v>45930</v>
      </c>
      <c r="S9" s="37"/>
      <c r="T9" s="11">
        <v>46022</v>
      </c>
      <c r="U9" s="37"/>
      <c r="V9" s="11">
        <v>46022</v>
      </c>
      <c r="W9" s="24"/>
      <c r="X9" s="11">
        <v>46112</v>
      </c>
      <c r="Y9" s="16"/>
    </row>
    <row r="10" spans="1:25" ht="5.0999999999999996" customHeight="1" x14ac:dyDescent="0.2">
      <c r="E10" s="17"/>
      <c r="F10" s="17"/>
      <c r="G10" s="17"/>
      <c r="H10" s="17"/>
      <c r="I10" s="17"/>
      <c r="J10" s="17"/>
      <c r="K10" s="17"/>
      <c r="L10" s="25"/>
      <c r="M10" s="19"/>
      <c r="N10" s="17"/>
      <c r="O10" s="17"/>
      <c r="P10" s="17"/>
      <c r="R10" s="17"/>
      <c r="T10" s="17"/>
      <c r="V10" s="26"/>
      <c r="W10" s="47"/>
      <c r="X10" s="26"/>
      <c r="Y10" s="16"/>
    </row>
    <row r="11" spans="1:25" ht="15.75" customHeight="1" x14ac:dyDescent="0.2">
      <c r="A11" s="71" t="s">
        <v>21</v>
      </c>
      <c r="B11" s="64"/>
      <c r="C11" s="64"/>
      <c r="E11" s="97">
        <v>148000000</v>
      </c>
      <c r="F11" s="123"/>
      <c r="G11" s="97">
        <v>254000000</v>
      </c>
      <c r="H11" s="123"/>
      <c r="I11" s="123"/>
      <c r="J11" s="97">
        <v>73000000</v>
      </c>
      <c r="K11" s="123"/>
      <c r="L11" s="128"/>
      <c r="M11" s="98"/>
      <c r="N11" s="123"/>
      <c r="O11" s="97">
        <v>39000000</v>
      </c>
      <c r="R11" s="97">
        <f>+O11+J11</f>
        <v>112000000</v>
      </c>
      <c r="T11" s="97">
        <v>115000000</v>
      </c>
      <c r="V11" s="99">
        <f>+T11+R11+G11+E11</f>
        <v>629000000</v>
      </c>
      <c r="W11" s="129"/>
      <c r="X11" s="99">
        <v>152000000</v>
      </c>
      <c r="Y11" s="16"/>
    </row>
    <row r="12" spans="1:25" ht="5.0999999999999996" customHeight="1" x14ac:dyDescent="0.2">
      <c r="E12" s="123"/>
      <c r="F12" s="123"/>
      <c r="G12" s="123"/>
      <c r="H12" s="123"/>
      <c r="I12" s="123"/>
      <c r="J12" s="123"/>
      <c r="K12" s="123"/>
      <c r="L12" s="128"/>
      <c r="M12" s="98"/>
      <c r="N12" s="123"/>
      <c r="O12" s="123"/>
      <c r="T12" s="123"/>
      <c r="V12" s="100"/>
      <c r="W12" s="129"/>
      <c r="X12" s="100"/>
      <c r="Y12" s="16"/>
    </row>
    <row r="13" spans="1:25" ht="15.75" customHeight="1" x14ac:dyDescent="0.2">
      <c r="A13" s="71" t="s">
        <v>58</v>
      </c>
      <c r="B13" s="64"/>
      <c r="C13" s="64"/>
      <c r="E13" s="101">
        <v>1006000000</v>
      </c>
      <c r="F13" s="101"/>
      <c r="G13" s="101">
        <v>877000000</v>
      </c>
      <c r="H13" s="101"/>
      <c r="I13" s="101"/>
      <c r="J13" s="101">
        <v>387000000</v>
      </c>
      <c r="K13" s="123"/>
      <c r="L13" s="128"/>
      <c r="M13" s="98"/>
      <c r="N13" s="123"/>
      <c r="O13" s="101">
        <v>695000000</v>
      </c>
      <c r="P13" s="101"/>
      <c r="Q13" s="101"/>
      <c r="R13" s="101">
        <f>+O13+J13+J42</f>
        <v>1094000000</v>
      </c>
      <c r="S13" s="101"/>
      <c r="T13" s="101">
        <v>1937000000</v>
      </c>
      <c r="V13" s="104">
        <f>+T13+R13+G13+E13+E42+G42</f>
        <v>5405000000</v>
      </c>
      <c r="W13" s="129"/>
      <c r="X13" s="104">
        <v>1127000000</v>
      </c>
      <c r="Y13" s="16"/>
    </row>
    <row r="14" spans="1:25" ht="5.0999999999999996" customHeight="1" x14ac:dyDescent="0.2">
      <c r="E14" s="101"/>
      <c r="F14" s="101"/>
      <c r="G14" s="101"/>
      <c r="H14" s="101"/>
      <c r="I14" s="101"/>
      <c r="J14" s="101"/>
      <c r="K14" s="123"/>
      <c r="L14" s="128"/>
      <c r="M14" s="98"/>
      <c r="N14" s="123"/>
      <c r="O14" s="101"/>
      <c r="P14" s="101"/>
      <c r="Q14" s="101"/>
      <c r="R14" s="101"/>
      <c r="S14" s="101"/>
      <c r="T14" s="101"/>
      <c r="V14" s="100"/>
      <c r="W14" s="129"/>
      <c r="X14" s="100"/>
      <c r="Y14" s="16"/>
    </row>
    <row r="15" spans="1:25" ht="15.75" customHeight="1" x14ac:dyDescent="0.2">
      <c r="A15" s="71" t="s">
        <v>19</v>
      </c>
      <c r="B15" s="64"/>
      <c r="C15" s="64"/>
      <c r="E15" s="101">
        <v>5000000</v>
      </c>
      <c r="F15" s="101"/>
      <c r="G15" s="101">
        <v>4000000</v>
      </c>
      <c r="H15" s="101"/>
      <c r="I15" s="101"/>
      <c r="J15" s="101">
        <v>2000000</v>
      </c>
      <c r="K15" s="123"/>
      <c r="L15" s="128"/>
      <c r="M15" s="98"/>
      <c r="N15" s="123"/>
      <c r="O15" s="101">
        <v>4000000</v>
      </c>
      <c r="P15" s="101"/>
      <c r="Q15" s="101"/>
      <c r="R15" s="101">
        <f>+O15+J15</f>
        <v>6000000</v>
      </c>
      <c r="S15" s="101"/>
      <c r="T15" s="101">
        <v>8000000</v>
      </c>
      <c r="V15" s="104">
        <f>+T15+R15+G15+E15</f>
        <v>23000000</v>
      </c>
      <c r="W15" s="129"/>
      <c r="X15" s="104">
        <v>4000000</v>
      </c>
      <c r="Y15" s="16"/>
    </row>
    <row r="16" spans="1:25" ht="5.0999999999999996" customHeight="1" x14ac:dyDescent="0.2">
      <c r="M16" s="98"/>
      <c r="V16" s="132"/>
      <c r="W16" s="129"/>
      <c r="X16" s="132"/>
      <c r="Y16" s="16"/>
    </row>
    <row r="17" spans="1:25" ht="17.45" customHeight="1" x14ac:dyDescent="0.25">
      <c r="A17" s="70" t="s">
        <v>59</v>
      </c>
      <c r="B17" s="64"/>
      <c r="C17" s="64"/>
      <c r="E17" s="133">
        <f>SUM(E11:E15)</f>
        <v>1159000000</v>
      </c>
      <c r="G17" s="133">
        <f>SUM(G11:G15)</f>
        <v>1135000000</v>
      </c>
      <c r="J17" s="133">
        <f>SUM(J11:J15)</f>
        <v>462000000</v>
      </c>
      <c r="M17" s="98"/>
      <c r="O17" s="133">
        <f>SUM(O11:O15)</f>
        <v>738000000</v>
      </c>
      <c r="R17" s="133">
        <f>SUM(R11:R15)</f>
        <v>1212000000</v>
      </c>
      <c r="T17" s="133">
        <f>SUM(T11:T15)</f>
        <v>2060000000</v>
      </c>
      <c r="V17" s="134">
        <f>SUM(V11:V15)</f>
        <v>6057000000</v>
      </c>
      <c r="W17" s="129"/>
      <c r="X17" s="134">
        <f>SUM(X11:X15)</f>
        <v>1283000000</v>
      </c>
      <c r="Y17" s="16"/>
    </row>
    <row r="18" spans="1:25" ht="9.9499999999999993" customHeight="1" x14ac:dyDescent="0.2">
      <c r="E18" s="116"/>
      <c r="G18" s="116"/>
      <c r="J18" s="116"/>
      <c r="O18" s="116"/>
      <c r="R18" s="116"/>
      <c r="T18" s="116"/>
      <c r="V18" s="135"/>
      <c r="W18" s="129"/>
      <c r="X18" s="135"/>
      <c r="Y18" s="16"/>
    </row>
    <row r="19" spans="1:25" ht="16.7" customHeight="1" x14ac:dyDescent="0.2">
      <c r="V19" s="136"/>
      <c r="X19" s="136"/>
    </row>
    <row r="20" spans="1:25" ht="16.7" customHeight="1" x14ac:dyDescent="0.25">
      <c r="E20" s="137" t="s">
        <v>7</v>
      </c>
      <c r="F20" s="138"/>
      <c r="G20" s="138"/>
      <c r="H20" s="138"/>
      <c r="I20" s="138"/>
      <c r="J20" s="138"/>
      <c r="K20" s="138"/>
      <c r="L20" s="139"/>
      <c r="M20" s="140"/>
      <c r="N20" s="138" t="s">
        <v>8</v>
      </c>
      <c r="O20" s="138"/>
      <c r="P20" s="141"/>
      <c r="Q20" s="142"/>
      <c r="R20" s="143" t="s">
        <v>46</v>
      </c>
      <c r="T20" s="145" t="s">
        <v>8</v>
      </c>
      <c r="U20" s="129"/>
      <c r="V20" s="147" t="s">
        <v>60</v>
      </c>
      <c r="W20" s="129"/>
      <c r="X20" s="145" t="s">
        <v>8</v>
      </c>
      <c r="Y20" s="16"/>
    </row>
    <row r="21" spans="1:25" ht="16.7" customHeight="1" x14ac:dyDescent="0.25">
      <c r="E21" s="148"/>
      <c r="F21" s="148"/>
      <c r="G21" s="148"/>
      <c r="H21" s="148"/>
      <c r="I21" s="149" t="s">
        <v>9</v>
      </c>
      <c r="J21" s="149"/>
      <c r="K21" s="149"/>
      <c r="L21" s="150"/>
      <c r="M21" s="151"/>
      <c r="N21" s="149" t="s">
        <v>9</v>
      </c>
      <c r="O21" s="149"/>
      <c r="P21" s="149"/>
      <c r="R21" s="143" t="s">
        <v>48</v>
      </c>
      <c r="T21" s="152" t="s">
        <v>10</v>
      </c>
      <c r="U21" s="179"/>
      <c r="V21" s="153" t="s">
        <v>45</v>
      </c>
      <c r="W21" s="129"/>
      <c r="X21" s="147" t="s">
        <v>10</v>
      </c>
      <c r="Y21" s="16"/>
    </row>
    <row r="22" spans="1:25" ht="16.7" customHeight="1" x14ac:dyDescent="0.25">
      <c r="E22" s="154" t="s">
        <v>12</v>
      </c>
      <c r="F22" s="64"/>
      <c r="G22" s="64"/>
      <c r="I22" s="154" t="s">
        <v>13</v>
      </c>
      <c r="J22" s="64"/>
      <c r="K22" s="64"/>
      <c r="M22" s="155"/>
      <c r="N22" s="154" t="s">
        <v>13</v>
      </c>
      <c r="O22" s="64"/>
      <c r="P22" s="64"/>
      <c r="R22" s="156" t="s">
        <v>14</v>
      </c>
      <c r="T22" s="156" t="s">
        <v>14</v>
      </c>
      <c r="U22" s="179"/>
      <c r="V22" s="157" t="s">
        <v>14</v>
      </c>
      <c r="W22" s="129"/>
      <c r="X22" s="157" t="s">
        <v>14</v>
      </c>
      <c r="Y22" s="16"/>
    </row>
    <row r="23" spans="1:25" ht="16.7" customHeight="1" x14ac:dyDescent="0.2">
      <c r="E23" s="158">
        <v>45747</v>
      </c>
      <c r="F23" s="159"/>
      <c r="G23" s="160">
        <v>45838</v>
      </c>
      <c r="H23" s="159"/>
      <c r="I23" s="161" t="s">
        <v>16</v>
      </c>
      <c r="J23" s="161"/>
      <c r="K23" s="161"/>
      <c r="L23" s="162"/>
      <c r="M23" s="163"/>
      <c r="N23" s="161" t="s">
        <v>17</v>
      </c>
      <c r="O23" s="161"/>
      <c r="P23" s="164"/>
      <c r="Q23" s="165"/>
      <c r="R23" s="166">
        <v>45930</v>
      </c>
      <c r="S23" s="129"/>
      <c r="T23" s="166">
        <v>46022</v>
      </c>
      <c r="U23" s="165"/>
      <c r="V23" s="166">
        <v>46022</v>
      </c>
      <c r="W23" s="165"/>
      <c r="X23" s="166">
        <v>46112</v>
      </c>
      <c r="Y23" s="16"/>
    </row>
    <row r="24" spans="1:25" ht="10.9" customHeight="1" x14ac:dyDescent="0.2">
      <c r="E24" s="148"/>
      <c r="F24" s="148"/>
      <c r="G24" s="148"/>
      <c r="H24" s="148"/>
      <c r="I24" s="148"/>
      <c r="J24" s="148"/>
      <c r="K24" s="148"/>
      <c r="L24" s="168"/>
      <c r="M24" s="151"/>
      <c r="N24" s="148"/>
      <c r="O24" s="148"/>
      <c r="P24" s="148"/>
      <c r="R24" s="148"/>
      <c r="T24" s="148"/>
      <c r="V24" s="169"/>
      <c r="W24" s="129"/>
      <c r="X24" s="169"/>
      <c r="Y24" s="16"/>
    </row>
    <row r="25" spans="1:25" ht="16.7" customHeight="1" x14ac:dyDescent="0.2">
      <c r="A25" s="71" t="s">
        <v>61</v>
      </c>
      <c r="B25" s="64"/>
      <c r="C25" s="64"/>
      <c r="E25" s="97">
        <v>738000000</v>
      </c>
      <c r="F25" s="123"/>
      <c r="G25" s="97">
        <v>737000000</v>
      </c>
      <c r="H25" s="123"/>
      <c r="I25" s="123"/>
      <c r="J25" s="97">
        <v>278000000</v>
      </c>
      <c r="K25" s="123"/>
      <c r="L25" s="128"/>
      <c r="M25" s="98"/>
      <c r="N25" s="123"/>
      <c r="O25" s="97">
        <v>540000000</v>
      </c>
      <c r="R25" s="97">
        <f>+O25+J25</f>
        <v>818000000</v>
      </c>
      <c r="T25" s="97">
        <v>1434000000</v>
      </c>
      <c r="V25" s="99">
        <f>+T25+R25+G25+E25</f>
        <v>3727000000</v>
      </c>
      <c r="W25" s="129"/>
      <c r="X25" s="99">
        <v>816000000</v>
      </c>
      <c r="Y25" s="16"/>
    </row>
    <row r="26" spans="1:25" ht="5.0999999999999996" customHeight="1" x14ac:dyDescent="0.2">
      <c r="E26" s="123"/>
      <c r="F26" s="123"/>
      <c r="G26" s="123"/>
      <c r="H26" s="123"/>
      <c r="I26" s="123"/>
      <c r="J26" s="123"/>
      <c r="K26" s="123"/>
      <c r="L26" s="128"/>
      <c r="M26" s="98"/>
      <c r="N26" s="123"/>
      <c r="O26" s="123"/>
      <c r="T26" s="123"/>
      <c r="V26" s="100"/>
      <c r="W26" s="129"/>
      <c r="X26" s="100"/>
      <c r="Y26" s="16"/>
    </row>
    <row r="27" spans="1:25" ht="16.7" customHeight="1" x14ac:dyDescent="0.2">
      <c r="A27" s="71" t="s">
        <v>62</v>
      </c>
      <c r="B27" s="64"/>
      <c r="C27" s="64"/>
      <c r="E27" s="101">
        <v>117000000</v>
      </c>
      <c r="F27" s="101"/>
      <c r="G27" s="101">
        <v>200000000</v>
      </c>
      <c r="H27" s="101"/>
      <c r="I27" s="101"/>
      <c r="J27" s="101">
        <v>108000000</v>
      </c>
      <c r="K27" s="123"/>
      <c r="L27" s="128"/>
      <c r="M27" s="98"/>
      <c r="N27" s="123"/>
      <c r="O27" s="101">
        <v>57000000</v>
      </c>
      <c r="P27" s="101"/>
      <c r="Q27" s="101"/>
      <c r="R27" s="101">
        <f>+O27+J27</f>
        <v>165000000</v>
      </c>
      <c r="S27" s="101"/>
      <c r="T27" s="101">
        <v>248000000</v>
      </c>
      <c r="V27" s="104">
        <f>+T27+R27+G27+E27</f>
        <v>730000000</v>
      </c>
      <c r="W27" s="129"/>
      <c r="X27" s="104">
        <v>100000000</v>
      </c>
      <c r="Y27" s="16"/>
    </row>
    <row r="28" spans="1:25" ht="5.0999999999999996" customHeight="1" x14ac:dyDescent="0.2">
      <c r="E28" s="101"/>
      <c r="F28" s="101"/>
      <c r="G28" s="101"/>
      <c r="H28" s="101"/>
      <c r="I28" s="101"/>
      <c r="J28" s="101"/>
      <c r="K28" s="123"/>
      <c r="L28" s="128"/>
      <c r="M28" s="98"/>
      <c r="N28" s="123"/>
      <c r="O28" s="101"/>
      <c r="P28" s="101"/>
      <c r="Q28" s="101"/>
      <c r="R28" s="101"/>
      <c r="S28" s="101"/>
      <c r="T28" s="101"/>
      <c r="V28" s="100"/>
      <c r="W28" s="129"/>
      <c r="X28" s="100"/>
      <c r="Y28" s="16"/>
    </row>
    <row r="29" spans="1:25" ht="16.7" customHeight="1" x14ac:dyDescent="0.2">
      <c r="A29" s="12" t="s">
        <v>63</v>
      </c>
      <c r="E29" s="101">
        <v>222000000</v>
      </c>
      <c r="F29" s="101"/>
      <c r="G29" s="101">
        <v>229000000</v>
      </c>
      <c r="H29" s="101"/>
      <c r="I29" s="101"/>
      <c r="J29" s="101">
        <v>78000000</v>
      </c>
      <c r="K29" s="123"/>
      <c r="L29" s="128"/>
      <c r="M29" s="98"/>
      <c r="N29" s="123"/>
      <c r="O29" s="101">
        <v>120000000</v>
      </c>
      <c r="P29" s="101"/>
      <c r="Q29" s="101"/>
      <c r="R29" s="101">
        <f>+O29+J29</f>
        <v>198000000</v>
      </c>
      <c r="S29" s="101"/>
      <c r="T29" s="101">
        <v>215000000</v>
      </c>
      <c r="V29" s="104">
        <f>+T29+R29+G29+E29</f>
        <v>864000000</v>
      </c>
      <c r="W29" s="129"/>
      <c r="X29" s="104">
        <v>203000000</v>
      </c>
      <c r="Y29" s="16"/>
    </row>
    <row r="30" spans="1:25" ht="5.0999999999999996" customHeight="1" x14ac:dyDescent="0.2">
      <c r="M30" s="98"/>
      <c r="V30" s="132"/>
      <c r="W30" s="129"/>
      <c r="X30" s="132"/>
      <c r="Y30" s="16"/>
    </row>
    <row r="31" spans="1:25" ht="16.7" customHeight="1" x14ac:dyDescent="0.2">
      <c r="A31" s="71" t="s">
        <v>24</v>
      </c>
      <c r="B31" s="64"/>
      <c r="C31" s="64"/>
      <c r="E31" s="133">
        <f>SUM(E25:E29)</f>
        <v>1077000000</v>
      </c>
      <c r="G31" s="133">
        <f>SUM(G25:G29)</f>
        <v>1166000000</v>
      </c>
      <c r="J31" s="133">
        <f>SUM(J25:J29)</f>
        <v>464000000</v>
      </c>
      <c r="M31" s="98"/>
      <c r="O31" s="133">
        <f>SUM(O25:O29)</f>
        <v>717000000</v>
      </c>
      <c r="R31" s="133">
        <f>SUM(R25:R29)</f>
        <v>1181000000</v>
      </c>
      <c r="T31" s="133">
        <f>SUM(T25:T29)</f>
        <v>1897000000</v>
      </c>
      <c r="V31" s="134">
        <f>SUM(V25:V29)</f>
        <v>5321000000</v>
      </c>
      <c r="W31" s="129"/>
      <c r="X31" s="134">
        <f>SUM(X25:X29)</f>
        <v>1119000000</v>
      </c>
      <c r="Y31" s="16"/>
    </row>
    <row r="32" spans="1:25" ht="14.1" customHeight="1" x14ac:dyDescent="0.2">
      <c r="E32" s="116"/>
      <c r="G32" s="116"/>
      <c r="J32" s="116"/>
      <c r="M32" s="98"/>
      <c r="O32" s="116"/>
      <c r="R32" s="116"/>
      <c r="T32" s="116"/>
      <c r="V32" s="117"/>
      <c r="W32" s="129"/>
      <c r="X32" s="117"/>
      <c r="Y32" s="16"/>
    </row>
    <row r="33" spans="1:29" ht="17.45" customHeight="1" x14ac:dyDescent="0.25">
      <c r="A33" s="70" t="s">
        <v>49</v>
      </c>
      <c r="B33" s="64"/>
      <c r="C33" s="64"/>
      <c r="E33" s="180">
        <f>+E17-E31</f>
        <v>82000000</v>
      </c>
      <c r="G33" s="180">
        <f>+G17-G31</f>
        <v>-31000000</v>
      </c>
      <c r="J33" s="180">
        <f>+J17-J31</f>
        <v>-2000000</v>
      </c>
      <c r="M33" s="98"/>
      <c r="O33" s="180">
        <f>+O17-O31</f>
        <v>21000000</v>
      </c>
      <c r="R33" s="180">
        <f>+J33+O33</f>
        <v>19000000</v>
      </c>
      <c r="T33" s="180">
        <f>+T17-T31</f>
        <v>163000000</v>
      </c>
      <c r="V33" s="181">
        <f>+T33+R33+G33+E33</f>
        <v>233000000</v>
      </c>
      <c r="W33" s="129"/>
      <c r="X33" s="181">
        <f>+X17-X31</f>
        <v>164000000</v>
      </c>
      <c r="Y33" s="16"/>
    </row>
    <row r="34" spans="1:29" ht="8.25" customHeight="1" x14ac:dyDescent="0.2">
      <c r="E34" s="29"/>
      <c r="G34" s="29"/>
      <c r="J34" s="29"/>
      <c r="O34" s="29"/>
      <c r="R34" s="29"/>
      <c r="T34" s="29"/>
      <c r="V34" s="48"/>
      <c r="W34" s="47"/>
      <c r="X34" s="48"/>
      <c r="Y34" s="16"/>
    </row>
    <row r="35" spans="1:29" ht="15.75" customHeight="1" x14ac:dyDescent="0.2">
      <c r="V35" s="17"/>
      <c r="X35" s="17"/>
    </row>
    <row r="36" spans="1:29" ht="15.75" customHeight="1" x14ac:dyDescent="0.2"/>
    <row r="37" spans="1:29" ht="41.25" customHeight="1" x14ac:dyDescent="0.2">
      <c r="A37" s="178" t="s">
        <v>143</v>
      </c>
      <c r="B37" s="178"/>
      <c r="C37" s="178"/>
      <c r="D37" s="178"/>
      <c r="E37" s="178"/>
      <c r="F37" s="178"/>
      <c r="G37" s="178"/>
      <c r="H37" s="178"/>
      <c r="I37" s="178"/>
      <c r="J37" s="178"/>
      <c r="K37" s="178"/>
      <c r="L37" s="178"/>
      <c r="M37" s="178"/>
      <c r="N37" s="178"/>
      <c r="O37" s="178"/>
      <c r="P37" s="178"/>
      <c r="Q37" s="178"/>
      <c r="R37" s="178"/>
      <c r="S37" s="178"/>
      <c r="T37" s="178"/>
      <c r="U37" s="178"/>
      <c r="V37" s="178"/>
      <c r="W37" s="178"/>
      <c r="X37" s="64"/>
    </row>
    <row r="38" spans="1:29" ht="8.25" customHeight="1" x14ac:dyDescent="0.2"/>
    <row r="39" spans="1:29" ht="15.75" customHeight="1" x14ac:dyDescent="0.2">
      <c r="I39" s="86" t="s">
        <v>9</v>
      </c>
      <c r="J39" s="64"/>
      <c r="K39" s="64"/>
      <c r="N39" s="64"/>
      <c r="O39" s="64"/>
      <c r="P39" s="64"/>
    </row>
    <row r="40" spans="1:29" ht="15.75" customHeight="1" x14ac:dyDescent="0.2">
      <c r="E40" s="85" t="s">
        <v>12</v>
      </c>
      <c r="F40" s="64"/>
      <c r="G40" s="64"/>
      <c r="I40" s="85" t="s">
        <v>13</v>
      </c>
      <c r="J40" s="64"/>
      <c r="K40" s="64"/>
      <c r="N40" s="64"/>
      <c r="O40" s="64"/>
      <c r="P40" s="64"/>
    </row>
    <row r="41" spans="1:29" ht="15.75" customHeight="1" x14ac:dyDescent="0.2">
      <c r="E41" s="38">
        <v>45747</v>
      </c>
      <c r="F41" s="40"/>
      <c r="G41" s="39">
        <v>45838</v>
      </c>
      <c r="H41" s="40"/>
      <c r="I41" s="87" t="s">
        <v>16</v>
      </c>
      <c r="J41" s="87"/>
      <c r="K41" s="88"/>
      <c r="L41" s="54"/>
      <c r="N41" s="64"/>
      <c r="O41" s="64"/>
      <c r="P41" s="64"/>
    </row>
    <row r="42" spans="1:29" ht="15.75" customHeight="1" x14ac:dyDescent="0.2">
      <c r="A42" s="69" t="s">
        <v>22</v>
      </c>
      <c r="B42" s="64"/>
      <c r="C42" s="64"/>
      <c r="E42" s="42">
        <v>96000000</v>
      </c>
      <c r="F42" s="50"/>
      <c r="G42" s="42">
        <v>395000000</v>
      </c>
      <c r="H42" s="50"/>
      <c r="I42" s="50"/>
      <c r="J42" s="42">
        <v>12000000</v>
      </c>
      <c r="K42" s="50"/>
    </row>
    <row r="43" spans="1:29" ht="6.6" customHeight="1" x14ac:dyDescent="0.2"/>
    <row r="44" spans="1:29" ht="15.75" customHeight="1" x14ac:dyDescent="0.2">
      <c r="A44" s="43" t="s">
        <v>23</v>
      </c>
      <c r="E44" s="44">
        <v>96000000</v>
      </c>
      <c r="G44" s="44">
        <v>395000000</v>
      </c>
      <c r="J44" s="44">
        <v>12000000</v>
      </c>
    </row>
    <row r="45" spans="1:29" ht="15.75" customHeight="1" x14ac:dyDescent="0.2"/>
    <row r="46" spans="1:29" ht="31.7" customHeight="1" x14ac:dyDescent="0.2">
      <c r="A46" s="69" t="s">
        <v>64</v>
      </c>
      <c r="B46" s="69"/>
      <c r="C46" s="69"/>
      <c r="D46" s="69"/>
      <c r="E46" s="69"/>
      <c r="F46" s="69"/>
      <c r="G46" s="69"/>
      <c r="H46" s="69"/>
      <c r="I46" s="69"/>
      <c r="J46" s="69"/>
      <c r="K46" s="69"/>
      <c r="L46" s="69"/>
      <c r="M46" s="69"/>
      <c r="N46" s="69"/>
      <c r="O46" s="69"/>
      <c r="P46" s="69"/>
      <c r="Q46" s="69"/>
      <c r="R46" s="69"/>
      <c r="S46" s="69"/>
      <c r="T46" s="69"/>
      <c r="U46" s="69"/>
      <c r="V46" s="69"/>
      <c r="W46" s="69"/>
      <c r="X46" s="69"/>
      <c r="Y46" s="1"/>
      <c r="Z46" s="1"/>
      <c r="AA46" s="1"/>
      <c r="AB46" s="1"/>
      <c r="AC46" s="1"/>
    </row>
    <row r="47" spans="1:29" ht="8.25" customHeight="1" x14ac:dyDescent="0.2">
      <c r="A47" s="52"/>
      <c r="B47" s="53"/>
      <c r="C47" s="53"/>
      <c r="D47" s="53"/>
      <c r="E47" s="41"/>
      <c r="F47" s="41"/>
      <c r="G47" s="41"/>
      <c r="H47" s="41"/>
      <c r="I47" s="41"/>
      <c r="J47" s="41"/>
      <c r="K47" s="41"/>
      <c r="L47" s="41"/>
      <c r="M47" s="41"/>
      <c r="N47" s="41"/>
      <c r="O47" s="41"/>
      <c r="P47" s="41"/>
      <c r="Q47" s="41"/>
      <c r="R47" s="41"/>
      <c r="S47" s="13"/>
      <c r="T47" s="13"/>
      <c r="U47" s="13"/>
      <c r="V47" s="13"/>
    </row>
    <row r="48" spans="1:29" ht="29.1" customHeight="1" x14ac:dyDescent="0.2">
      <c r="A48" s="69" t="s">
        <v>144</v>
      </c>
      <c r="B48" s="69"/>
      <c r="C48" s="69"/>
      <c r="D48" s="69"/>
      <c r="E48" s="69"/>
      <c r="F48" s="69"/>
      <c r="G48" s="69"/>
      <c r="H48" s="69"/>
      <c r="I48" s="69"/>
      <c r="J48" s="69"/>
      <c r="K48" s="69"/>
      <c r="L48" s="69"/>
      <c r="M48" s="69"/>
      <c r="N48" s="69"/>
      <c r="O48" s="69"/>
      <c r="P48" s="69"/>
      <c r="Q48" s="69"/>
      <c r="R48" s="69"/>
      <c r="S48" s="69"/>
      <c r="T48" s="69"/>
      <c r="U48" s="69"/>
      <c r="V48" s="69"/>
      <c r="W48" s="64"/>
      <c r="X48" s="64"/>
    </row>
    <row r="49" ht="15" customHeight="1" x14ac:dyDescent="0.2"/>
    <row r="50" ht="15" customHeight="1" x14ac:dyDescent="0.2"/>
  </sheetData>
  <mergeCells count="42">
    <mergeCell ref="A2:D2"/>
    <mergeCell ref="A3:D3"/>
    <mergeCell ref="A1:E1"/>
    <mergeCell ref="A11:C11"/>
    <mergeCell ref="A13:C13"/>
    <mergeCell ref="A15:C15"/>
    <mergeCell ref="A17:C17"/>
    <mergeCell ref="A25:C25"/>
    <mergeCell ref="A27:C27"/>
    <mergeCell ref="A31:C31"/>
    <mergeCell ref="E20:K20"/>
    <mergeCell ref="I22:K22"/>
    <mergeCell ref="I21:K21"/>
    <mergeCell ref="I23:K23"/>
    <mergeCell ref="E22:G22"/>
    <mergeCell ref="N23:P23"/>
    <mergeCell ref="N21:P21"/>
    <mergeCell ref="N22:P22"/>
    <mergeCell ref="N20:P20"/>
    <mergeCell ref="N9:P9"/>
    <mergeCell ref="I9:K9"/>
    <mergeCell ref="I7:K7"/>
    <mergeCell ref="I8:K8"/>
    <mergeCell ref="E8:G8"/>
    <mergeCell ref="E6:K6"/>
    <mergeCell ref="N7:P7"/>
    <mergeCell ref="N8:P8"/>
    <mergeCell ref="N6:P6"/>
    <mergeCell ref="P1:X1"/>
    <mergeCell ref="W2:X3"/>
    <mergeCell ref="A46:X46"/>
    <mergeCell ref="A48:X48"/>
    <mergeCell ref="N41:P41"/>
    <mergeCell ref="N39:P39"/>
    <mergeCell ref="N40:P40"/>
    <mergeCell ref="I40:K40"/>
    <mergeCell ref="I39:K39"/>
    <mergeCell ref="A33:C33"/>
    <mergeCell ref="A42:C42"/>
    <mergeCell ref="A37:X37"/>
    <mergeCell ref="E40:G40"/>
    <mergeCell ref="I41:K41"/>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53"/>
  <sheetViews>
    <sheetView showRuler="0" topLeftCell="A9" workbookViewId="0">
      <selection activeCell="R27" sqref="R27"/>
    </sheetView>
  </sheetViews>
  <sheetFormatPr defaultColWidth="13.7109375" defaultRowHeight="12.75" x14ac:dyDescent="0.2"/>
  <cols>
    <col min="1" max="2" width="12.140625" customWidth="1"/>
    <col min="3" max="3" width="5.28515625" customWidth="1"/>
    <col min="4" max="4" width="0.42578125" customWidth="1"/>
    <col min="5" max="5" width="15.140625" customWidth="1"/>
    <col min="6" max="6" width="1" customWidth="1"/>
    <col min="7" max="7" width="15.140625" customWidth="1"/>
    <col min="8" max="8" width="1" customWidth="1"/>
    <col min="9" max="9" width="0.28515625" customWidth="1"/>
    <col min="10" max="10" width="14.28515625" customWidth="1"/>
    <col min="11" max="11" width="0.28515625" customWidth="1"/>
    <col min="12" max="13" width="0.5703125" customWidth="1"/>
    <col min="14" max="14" width="0.28515625" customWidth="1"/>
    <col min="15" max="15" width="14.28515625" customWidth="1"/>
    <col min="16" max="16" width="0.28515625" customWidth="1"/>
    <col min="17" max="17" width="1" customWidth="1"/>
    <col min="18" max="18" width="15.140625" customWidth="1"/>
    <col min="19" max="19" width="1" customWidth="1"/>
    <col min="20" max="20" width="15.140625" customWidth="1"/>
    <col min="21" max="21" width="1" customWidth="1"/>
    <col min="22" max="22" width="15.140625" customWidth="1"/>
    <col min="23" max="23" width="1" customWidth="1"/>
    <col min="24" max="24" width="15.140625" customWidth="1"/>
  </cols>
  <sheetData>
    <row r="1" spans="1:25" ht="26.65" customHeight="1" x14ac:dyDescent="0.3">
      <c r="A1" s="82" t="s">
        <v>3</v>
      </c>
      <c r="B1" s="64"/>
      <c r="C1" s="64"/>
      <c r="D1" s="64"/>
      <c r="E1" s="64"/>
      <c r="M1" s="64"/>
      <c r="N1" s="64"/>
      <c r="O1" s="64"/>
      <c r="P1" s="93" t="s">
        <v>65</v>
      </c>
      <c r="Q1" s="64"/>
      <c r="R1" s="64"/>
      <c r="S1" s="64"/>
      <c r="T1" s="64"/>
      <c r="U1" s="64"/>
      <c r="V1" s="64"/>
      <c r="W1" s="64"/>
      <c r="X1" s="64"/>
    </row>
    <row r="2" spans="1:25" ht="16.7" customHeight="1" x14ac:dyDescent="0.2">
      <c r="A2" s="83" t="s">
        <v>66</v>
      </c>
      <c r="B2" s="64"/>
      <c r="C2" s="64"/>
      <c r="D2" s="64"/>
      <c r="E2" s="64"/>
      <c r="F2" s="64"/>
      <c r="G2" s="64"/>
      <c r="W2" s="78"/>
      <c r="X2" s="78"/>
    </row>
    <row r="3" spans="1:25" ht="16.7" customHeight="1" x14ac:dyDescent="0.2">
      <c r="A3" s="83" t="s">
        <v>57</v>
      </c>
      <c r="B3" s="64"/>
      <c r="C3" s="64"/>
      <c r="D3" s="64"/>
      <c r="W3" s="78"/>
      <c r="X3" s="78"/>
    </row>
    <row r="4" spans="1:25" ht="15.75" customHeight="1" x14ac:dyDescent="0.2"/>
    <row r="5" spans="1:25" ht="17.45" customHeight="1" x14ac:dyDescent="0.2"/>
    <row r="6" spans="1:25" ht="16.7" customHeight="1" x14ac:dyDescent="0.25">
      <c r="E6" s="79" t="s">
        <v>7</v>
      </c>
      <c r="F6" s="75"/>
      <c r="G6" s="75"/>
      <c r="H6" s="75"/>
      <c r="I6" s="75"/>
      <c r="J6" s="75"/>
      <c r="K6" s="75"/>
      <c r="L6" s="15"/>
      <c r="M6" s="45"/>
      <c r="N6" s="75" t="s">
        <v>8</v>
      </c>
      <c r="O6" s="75"/>
      <c r="P6" s="76"/>
      <c r="Q6" s="46"/>
      <c r="R6" s="32" t="s">
        <v>43</v>
      </c>
      <c r="S6" s="33"/>
      <c r="T6" s="34" t="s">
        <v>8</v>
      </c>
      <c r="U6" s="35"/>
      <c r="V6" s="4" t="s">
        <v>44</v>
      </c>
      <c r="W6" s="47"/>
      <c r="X6" s="34" t="s">
        <v>8</v>
      </c>
      <c r="Y6" s="16"/>
    </row>
    <row r="7" spans="1:25" ht="16.7" customHeight="1" x14ac:dyDescent="0.25">
      <c r="E7" s="17"/>
      <c r="F7" s="17"/>
      <c r="G7" s="17"/>
      <c r="H7" s="17"/>
      <c r="I7" s="73" t="s">
        <v>9</v>
      </c>
      <c r="J7" s="73"/>
      <c r="K7" s="73"/>
      <c r="L7" s="18"/>
      <c r="M7" s="19"/>
      <c r="N7" s="73" t="s">
        <v>9</v>
      </c>
      <c r="O7" s="73"/>
      <c r="P7" s="73"/>
      <c r="R7" s="32" t="s">
        <v>10</v>
      </c>
      <c r="S7" s="32"/>
      <c r="T7" s="3" t="s">
        <v>10</v>
      </c>
      <c r="U7" s="33"/>
      <c r="V7" s="36" t="s">
        <v>45</v>
      </c>
      <c r="W7" s="47"/>
      <c r="X7" s="4" t="s">
        <v>10</v>
      </c>
      <c r="Y7" s="16"/>
    </row>
    <row r="8" spans="1:25" ht="16.7" customHeight="1" x14ac:dyDescent="0.25">
      <c r="E8" s="72" t="s">
        <v>12</v>
      </c>
      <c r="F8" s="64"/>
      <c r="G8" s="64"/>
      <c r="I8" s="72" t="s">
        <v>13</v>
      </c>
      <c r="J8" s="64"/>
      <c r="K8" s="64"/>
      <c r="M8" s="21"/>
      <c r="N8" s="72" t="s">
        <v>13</v>
      </c>
      <c r="O8" s="64"/>
      <c r="P8" s="64"/>
      <c r="R8" s="5" t="s">
        <v>14</v>
      </c>
      <c r="S8" s="32"/>
      <c r="T8" s="5" t="s">
        <v>14</v>
      </c>
      <c r="U8" s="33"/>
      <c r="V8" s="6" t="s">
        <v>14</v>
      </c>
      <c r="W8" s="47"/>
      <c r="X8" s="6" t="s">
        <v>14</v>
      </c>
      <c r="Y8" s="16"/>
    </row>
    <row r="9" spans="1:25" ht="15.75" customHeight="1" x14ac:dyDescent="0.2">
      <c r="E9" s="7">
        <v>45747</v>
      </c>
      <c r="F9" s="9"/>
      <c r="G9" s="8">
        <v>45838</v>
      </c>
      <c r="H9" s="9"/>
      <c r="I9" s="81" t="s">
        <v>16</v>
      </c>
      <c r="J9" s="81"/>
      <c r="K9" s="81"/>
      <c r="L9" s="22"/>
      <c r="M9" s="23"/>
      <c r="N9" s="81" t="s">
        <v>17</v>
      </c>
      <c r="O9" s="81"/>
      <c r="P9" s="89"/>
      <c r="Q9" s="24"/>
      <c r="R9" s="11">
        <v>45930</v>
      </c>
      <c r="S9" s="24"/>
      <c r="T9" s="11">
        <v>46022</v>
      </c>
      <c r="U9" s="24"/>
      <c r="V9" s="11">
        <v>46022</v>
      </c>
      <c r="W9" s="24"/>
      <c r="X9" s="11">
        <v>46112</v>
      </c>
      <c r="Y9" s="16"/>
    </row>
    <row r="10" spans="1:25" ht="5.0999999999999996" customHeight="1" x14ac:dyDescent="0.2">
      <c r="E10" s="17"/>
      <c r="F10" s="17"/>
      <c r="G10" s="17"/>
      <c r="H10" s="17"/>
      <c r="I10" s="17"/>
      <c r="J10" s="17"/>
      <c r="K10" s="17"/>
      <c r="L10" s="25"/>
      <c r="M10" s="19"/>
      <c r="N10" s="17"/>
      <c r="O10" s="17"/>
      <c r="P10" s="17"/>
      <c r="R10" s="17"/>
      <c r="T10" s="17"/>
      <c r="V10" s="26"/>
      <c r="W10" s="47"/>
      <c r="X10" s="26"/>
      <c r="Y10" s="16"/>
    </row>
    <row r="11" spans="1:25" ht="15.75" customHeight="1" x14ac:dyDescent="0.2">
      <c r="A11" s="71" t="s">
        <v>19</v>
      </c>
      <c r="B11" s="64"/>
      <c r="C11" s="64"/>
      <c r="E11" s="97">
        <v>473000000</v>
      </c>
      <c r="G11" s="97">
        <v>494000000</v>
      </c>
      <c r="J11" s="97">
        <v>179000000</v>
      </c>
      <c r="M11" s="98"/>
      <c r="O11" s="97">
        <v>300000000</v>
      </c>
      <c r="R11" s="97">
        <f>+O11+J11</f>
        <v>479000000</v>
      </c>
      <c r="T11" s="97">
        <v>553000000</v>
      </c>
      <c r="V11" s="99">
        <f>+T11+R11+G11+E11</f>
        <v>1999000000</v>
      </c>
      <c r="W11" s="129"/>
      <c r="X11" s="99">
        <v>517000000</v>
      </c>
      <c r="Y11" s="16"/>
    </row>
    <row r="12" spans="1:25" ht="5.0999999999999996" customHeight="1" x14ac:dyDescent="0.2">
      <c r="M12" s="98"/>
      <c r="T12" s="123"/>
      <c r="V12" s="100"/>
      <c r="W12" s="129"/>
      <c r="X12" s="100"/>
      <c r="Y12" s="16"/>
    </row>
    <row r="13" spans="1:25" ht="15.75" customHeight="1" x14ac:dyDescent="0.2">
      <c r="A13" s="71" t="s">
        <v>20</v>
      </c>
      <c r="B13" s="64"/>
      <c r="C13" s="64"/>
      <c r="E13" s="101">
        <v>1678000000</v>
      </c>
      <c r="G13" s="101">
        <v>1769000000</v>
      </c>
      <c r="J13" s="101">
        <v>744000000</v>
      </c>
      <c r="M13" s="98"/>
      <c r="O13" s="101">
        <v>1043000000</v>
      </c>
      <c r="R13" s="101">
        <f>+O13+J13</f>
        <v>1787000000</v>
      </c>
      <c r="T13" s="101">
        <v>1756000000</v>
      </c>
      <c r="V13" s="104">
        <f>+T13+R13+G13+E13</f>
        <v>6990000000</v>
      </c>
      <c r="W13" s="129"/>
      <c r="X13" s="104">
        <v>1881000000</v>
      </c>
      <c r="Y13" s="16"/>
    </row>
    <row r="14" spans="1:25" ht="5.0999999999999996" customHeight="1" x14ac:dyDescent="0.2">
      <c r="M14" s="98"/>
      <c r="T14" s="123"/>
      <c r="V14" s="100"/>
      <c r="W14" s="129"/>
      <c r="X14" s="100"/>
      <c r="Y14" s="16"/>
    </row>
    <row r="15" spans="1:25" ht="15.75" customHeight="1" x14ac:dyDescent="0.2">
      <c r="A15" s="71" t="s">
        <v>22</v>
      </c>
      <c r="B15" s="64"/>
      <c r="C15" s="64"/>
      <c r="E15" s="108">
        <v>0</v>
      </c>
      <c r="G15" s="101">
        <v>1000000</v>
      </c>
      <c r="J15" s="108">
        <v>0</v>
      </c>
      <c r="M15" s="98"/>
      <c r="O15" s="101">
        <v>1000000</v>
      </c>
      <c r="R15" s="101">
        <f>+O15+J15</f>
        <v>1000000</v>
      </c>
      <c r="T15" s="108">
        <v>0</v>
      </c>
      <c r="V15" s="104">
        <f>+T15+R15+G15+E15</f>
        <v>2000000</v>
      </c>
      <c r="W15" s="129"/>
      <c r="X15" s="112">
        <v>0</v>
      </c>
      <c r="Y15" s="16"/>
    </row>
    <row r="16" spans="1:25" ht="5.0999999999999996" customHeight="1" x14ac:dyDescent="0.2">
      <c r="M16" s="98"/>
      <c r="V16" s="132"/>
      <c r="W16" s="129"/>
      <c r="X16" s="132"/>
      <c r="Y16" s="16"/>
    </row>
    <row r="17" spans="1:25" ht="17.45" customHeight="1" x14ac:dyDescent="0.25">
      <c r="A17" s="70" t="s">
        <v>23</v>
      </c>
      <c r="B17" s="64"/>
      <c r="C17" s="64"/>
      <c r="E17" s="114">
        <f>SUM(E11:E15)</f>
        <v>2151000000</v>
      </c>
      <c r="G17" s="114">
        <f>SUM(G11:G15)</f>
        <v>2264000000</v>
      </c>
      <c r="J17" s="114">
        <f>SUM(J11:J15)</f>
        <v>923000000</v>
      </c>
      <c r="M17" s="98"/>
      <c r="O17" s="114">
        <f>SUM(O11:O15)</f>
        <v>1344000000</v>
      </c>
      <c r="R17" s="133">
        <f>SUM(R11:R15)</f>
        <v>2267000000</v>
      </c>
      <c r="T17" s="133">
        <f>SUM(T11:T15)</f>
        <v>2309000000</v>
      </c>
      <c r="V17" s="134">
        <f>SUM(V11:V15)</f>
        <v>8991000000</v>
      </c>
      <c r="W17" s="129"/>
      <c r="X17" s="134">
        <f>SUM(X11:X15)</f>
        <v>2398000000</v>
      </c>
      <c r="Y17" s="16"/>
    </row>
    <row r="18" spans="1:25" ht="16.7" customHeight="1" x14ac:dyDescent="0.2">
      <c r="E18" s="29"/>
      <c r="G18" s="29"/>
      <c r="J18" s="29"/>
      <c r="O18" s="29"/>
      <c r="R18" s="29"/>
      <c r="T18" s="29"/>
      <c r="V18" s="48"/>
      <c r="W18" s="47"/>
      <c r="X18" s="48"/>
      <c r="Y18" s="16"/>
    </row>
    <row r="19" spans="1:25" ht="16.7" customHeight="1" x14ac:dyDescent="0.2">
      <c r="V19" s="49"/>
      <c r="X19" s="49"/>
    </row>
    <row r="20" spans="1:25" ht="16.7" customHeight="1" x14ac:dyDescent="0.25">
      <c r="E20" s="79" t="s">
        <v>7</v>
      </c>
      <c r="F20" s="75"/>
      <c r="G20" s="75"/>
      <c r="H20" s="75"/>
      <c r="I20" s="75"/>
      <c r="J20" s="75"/>
      <c r="K20" s="75"/>
      <c r="L20" s="15"/>
      <c r="M20" s="45"/>
      <c r="N20" s="75" t="s">
        <v>8</v>
      </c>
      <c r="O20" s="75"/>
      <c r="P20" s="76"/>
      <c r="Q20" s="46"/>
      <c r="R20" s="32" t="s">
        <v>67</v>
      </c>
      <c r="T20" s="34" t="s">
        <v>8</v>
      </c>
      <c r="U20" s="47"/>
      <c r="V20" s="4" t="s">
        <v>68</v>
      </c>
      <c r="W20" s="47"/>
      <c r="X20" s="34" t="s">
        <v>8</v>
      </c>
      <c r="Y20" s="16"/>
    </row>
    <row r="21" spans="1:25" ht="16.7" customHeight="1" x14ac:dyDescent="0.25">
      <c r="E21" s="17"/>
      <c r="F21" s="17"/>
      <c r="G21" s="17"/>
      <c r="H21" s="17"/>
      <c r="I21" s="73" t="s">
        <v>9</v>
      </c>
      <c r="J21" s="73"/>
      <c r="K21" s="73"/>
      <c r="L21" s="18"/>
      <c r="M21" s="19"/>
      <c r="N21" s="73" t="s">
        <v>9</v>
      </c>
      <c r="O21" s="73"/>
      <c r="P21" s="73"/>
      <c r="R21" s="32" t="s">
        <v>48</v>
      </c>
      <c r="T21" s="3" t="s">
        <v>10</v>
      </c>
      <c r="U21" s="51"/>
      <c r="V21" s="36" t="s">
        <v>45</v>
      </c>
      <c r="W21" s="47"/>
      <c r="X21" s="4" t="s">
        <v>10</v>
      </c>
      <c r="Y21" s="16"/>
    </row>
    <row r="22" spans="1:25" ht="16.7" customHeight="1" x14ac:dyDescent="0.25">
      <c r="E22" s="72" t="s">
        <v>12</v>
      </c>
      <c r="F22" s="64"/>
      <c r="G22" s="64"/>
      <c r="I22" s="72" t="s">
        <v>13</v>
      </c>
      <c r="J22" s="64"/>
      <c r="K22" s="64"/>
      <c r="M22" s="21"/>
      <c r="N22" s="72" t="s">
        <v>13</v>
      </c>
      <c r="O22" s="64"/>
      <c r="P22" s="64"/>
      <c r="R22" s="5" t="s">
        <v>14</v>
      </c>
      <c r="T22" s="5" t="s">
        <v>14</v>
      </c>
      <c r="U22" s="51"/>
      <c r="V22" s="6" t="s">
        <v>14</v>
      </c>
      <c r="W22" s="47"/>
      <c r="X22" s="6" t="s">
        <v>14</v>
      </c>
      <c r="Y22" s="16"/>
    </row>
    <row r="23" spans="1:25" ht="16.7" customHeight="1" x14ac:dyDescent="0.2">
      <c r="E23" s="7">
        <v>45747</v>
      </c>
      <c r="F23" s="9"/>
      <c r="G23" s="8">
        <v>45838</v>
      </c>
      <c r="H23" s="9"/>
      <c r="I23" s="81" t="s">
        <v>16</v>
      </c>
      <c r="J23" s="81"/>
      <c r="K23" s="81"/>
      <c r="L23" s="22"/>
      <c r="M23" s="23"/>
      <c r="N23" s="81" t="s">
        <v>17</v>
      </c>
      <c r="O23" s="81"/>
      <c r="P23" s="89"/>
      <c r="Q23" s="24"/>
      <c r="R23" s="11">
        <v>45930</v>
      </c>
      <c r="S23" s="24"/>
      <c r="T23" s="11">
        <v>46022</v>
      </c>
      <c r="U23" s="24"/>
      <c r="V23" s="11">
        <v>46022</v>
      </c>
      <c r="W23" s="24"/>
      <c r="X23" s="11">
        <v>46112</v>
      </c>
      <c r="Y23" s="16"/>
    </row>
    <row r="24" spans="1:25" ht="7.5" customHeight="1" x14ac:dyDescent="0.2">
      <c r="E24" s="17"/>
      <c r="F24" s="17"/>
      <c r="G24" s="17"/>
      <c r="H24" s="17"/>
      <c r="I24" s="17"/>
      <c r="J24" s="17"/>
      <c r="K24" s="17"/>
      <c r="L24" s="25"/>
      <c r="M24" s="19"/>
      <c r="N24" s="17"/>
      <c r="O24" s="17"/>
      <c r="P24" s="17"/>
      <c r="R24" s="17"/>
      <c r="T24" s="17"/>
      <c r="U24" s="51"/>
      <c r="V24" s="26"/>
      <c r="W24" s="47"/>
      <c r="X24" s="26"/>
      <c r="Y24" s="16"/>
    </row>
    <row r="25" spans="1:25" ht="16.7" customHeight="1" x14ac:dyDescent="0.25">
      <c r="A25" s="71" t="s">
        <v>61</v>
      </c>
      <c r="B25" s="64"/>
      <c r="C25" s="64"/>
      <c r="E25" s="97">
        <v>1230000000</v>
      </c>
      <c r="F25" s="123"/>
      <c r="G25" s="97">
        <v>1114000000</v>
      </c>
      <c r="H25" s="123"/>
      <c r="I25" s="123"/>
      <c r="J25" s="97">
        <v>428000000</v>
      </c>
      <c r="K25" s="184"/>
      <c r="L25" s="185"/>
      <c r="M25" s="186"/>
      <c r="N25" s="184"/>
      <c r="O25" s="97">
        <v>546000000</v>
      </c>
      <c r="R25" s="97">
        <f>+O25+J25</f>
        <v>974000000</v>
      </c>
      <c r="T25" s="97">
        <v>1214000000</v>
      </c>
      <c r="U25" s="179"/>
      <c r="V25" s="99">
        <f>+T25+R25+G25+E25</f>
        <v>4532000000</v>
      </c>
      <c r="W25" s="129"/>
      <c r="X25" s="99">
        <v>1246000000</v>
      </c>
      <c r="Y25" s="16"/>
    </row>
    <row r="26" spans="1:25" ht="5.0999999999999996" customHeight="1" x14ac:dyDescent="0.25">
      <c r="E26" s="123"/>
      <c r="F26" s="123"/>
      <c r="G26" s="123"/>
      <c r="H26" s="123"/>
      <c r="I26" s="123"/>
      <c r="J26" s="123"/>
      <c r="K26" s="184"/>
      <c r="L26" s="185"/>
      <c r="M26" s="186"/>
      <c r="N26" s="184"/>
      <c r="O26" s="123"/>
      <c r="T26" s="123"/>
      <c r="U26" s="179"/>
      <c r="V26" s="100"/>
      <c r="W26" s="129"/>
      <c r="X26" s="100"/>
      <c r="Y26" s="16"/>
    </row>
    <row r="27" spans="1:25" ht="16.7" customHeight="1" x14ac:dyDescent="0.25">
      <c r="A27" s="71" t="s">
        <v>62</v>
      </c>
      <c r="B27" s="64"/>
      <c r="C27" s="64"/>
      <c r="E27" s="101">
        <v>359000000</v>
      </c>
      <c r="F27" s="123"/>
      <c r="G27" s="101">
        <v>305000000</v>
      </c>
      <c r="H27" s="123"/>
      <c r="I27" s="123"/>
      <c r="J27" s="101">
        <v>120000000</v>
      </c>
      <c r="K27" s="184"/>
      <c r="L27" s="185"/>
      <c r="M27" s="186"/>
      <c r="N27" s="184"/>
      <c r="O27" s="101">
        <v>160000000</v>
      </c>
      <c r="R27" s="101">
        <f>+O27+J27</f>
        <v>280000000</v>
      </c>
      <c r="T27" s="101">
        <v>514000000</v>
      </c>
      <c r="U27" s="179"/>
      <c r="V27" s="104">
        <f>+T27+R27+G27+E27</f>
        <v>1458000000</v>
      </c>
      <c r="W27" s="129"/>
      <c r="X27" s="104">
        <v>315000000</v>
      </c>
      <c r="Y27" s="16"/>
    </row>
    <row r="28" spans="1:25" ht="5.0999999999999996" customHeight="1" x14ac:dyDescent="0.25">
      <c r="E28" s="123"/>
      <c r="F28" s="123"/>
      <c r="G28" s="123"/>
      <c r="H28" s="123"/>
      <c r="I28" s="123"/>
      <c r="J28" s="123"/>
      <c r="K28" s="184"/>
      <c r="L28" s="185"/>
      <c r="M28" s="186"/>
      <c r="N28" s="184"/>
      <c r="O28" s="123"/>
      <c r="T28" s="123"/>
      <c r="U28" s="179"/>
      <c r="V28" s="100"/>
      <c r="W28" s="129"/>
      <c r="X28" s="100"/>
      <c r="Y28" s="16"/>
    </row>
    <row r="29" spans="1:25" ht="16.7" customHeight="1" x14ac:dyDescent="0.25">
      <c r="A29" s="12" t="s">
        <v>69</v>
      </c>
      <c r="E29" s="101">
        <v>566000000</v>
      </c>
      <c r="F29" s="123"/>
      <c r="G29" s="101">
        <v>591000000</v>
      </c>
      <c r="H29" s="123"/>
      <c r="I29" s="123"/>
      <c r="J29" s="101">
        <v>238000000</v>
      </c>
      <c r="K29" s="184"/>
      <c r="L29" s="185"/>
      <c r="M29" s="186"/>
      <c r="N29" s="184"/>
      <c r="O29" s="101">
        <v>329000000</v>
      </c>
      <c r="R29" s="101">
        <f>+O29+J29</f>
        <v>567000000</v>
      </c>
      <c r="T29" s="101">
        <v>611000000</v>
      </c>
      <c r="U29" s="179"/>
      <c r="V29" s="104">
        <f>+T29+R29+G29+E29</f>
        <v>2335000000</v>
      </c>
      <c r="W29" s="129"/>
      <c r="X29" s="104">
        <v>586000000</v>
      </c>
      <c r="Y29" s="16"/>
    </row>
    <row r="30" spans="1:25" ht="5.0999999999999996" customHeight="1" x14ac:dyDescent="0.2">
      <c r="M30" s="98"/>
      <c r="T30" s="187"/>
      <c r="U30" s="179"/>
      <c r="V30" s="132"/>
      <c r="W30" s="129"/>
      <c r="X30" s="132"/>
      <c r="Y30" s="16"/>
    </row>
    <row r="31" spans="1:25" ht="17.45" customHeight="1" x14ac:dyDescent="0.25">
      <c r="A31" s="70" t="s">
        <v>24</v>
      </c>
      <c r="B31" s="64"/>
      <c r="C31" s="64"/>
      <c r="E31" s="114">
        <f>SUM(E25:E29)</f>
        <v>2155000000</v>
      </c>
      <c r="G31" s="114">
        <f>SUM(G25:G29)</f>
        <v>2010000000</v>
      </c>
      <c r="J31" s="114">
        <f>SUM(J25:J29)</f>
        <v>786000000</v>
      </c>
      <c r="M31" s="98"/>
      <c r="O31" s="114">
        <f>SUM(O25:O29)</f>
        <v>1035000000</v>
      </c>
      <c r="R31" s="114">
        <f>SUM(R25:R29)</f>
        <v>1821000000</v>
      </c>
      <c r="T31" s="133">
        <f>SUM(T25:T29)</f>
        <v>2339000000</v>
      </c>
      <c r="U31" s="179"/>
      <c r="V31" s="134">
        <f>SUM(V25:V29)</f>
        <v>8325000000</v>
      </c>
      <c r="W31" s="129"/>
      <c r="X31" s="134">
        <f>SUM(X25:X29)</f>
        <v>2147000000</v>
      </c>
      <c r="Y31" s="16"/>
    </row>
    <row r="32" spans="1:25" ht="13.35" customHeight="1" x14ac:dyDescent="0.2">
      <c r="E32" s="116"/>
      <c r="G32" s="116"/>
      <c r="J32" s="116"/>
      <c r="M32" s="98"/>
      <c r="O32" s="116"/>
      <c r="R32" s="116"/>
      <c r="T32" s="116"/>
      <c r="U32" s="179"/>
      <c r="V32" s="117"/>
      <c r="W32" s="129"/>
      <c r="X32" s="117"/>
      <c r="Y32" s="16"/>
    </row>
    <row r="33" spans="1:25" ht="17.45" customHeight="1" x14ac:dyDescent="0.25">
      <c r="A33" s="70" t="s">
        <v>49</v>
      </c>
      <c r="B33" s="70"/>
      <c r="C33" s="70"/>
      <c r="D33" s="70"/>
      <c r="E33" s="180">
        <f>+E17-E31</f>
        <v>-4000000</v>
      </c>
      <c r="G33" s="180">
        <f>+G17-G31</f>
        <v>254000000</v>
      </c>
      <c r="J33" s="180">
        <f>+J17-J31</f>
        <v>137000000</v>
      </c>
      <c r="M33" s="98"/>
      <c r="O33" s="180">
        <f>+O17-O31</f>
        <v>309000000</v>
      </c>
      <c r="R33" s="180">
        <f>+R17-R31</f>
        <v>446000000</v>
      </c>
      <c r="T33" s="180">
        <f>+T17-T31</f>
        <v>-30000000</v>
      </c>
      <c r="U33" s="179"/>
      <c r="V33" s="181">
        <f>+V17-V31</f>
        <v>666000000</v>
      </c>
      <c r="W33" s="129"/>
      <c r="X33" s="181">
        <f>+X17-X31</f>
        <v>251000000</v>
      </c>
      <c r="Y33" s="16"/>
    </row>
    <row r="34" spans="1:25" ht="16.7" customHeight="1" x14ac:dyDescent="0.2">
      <c r="E34" s="29"/>
      <c r="G34" s="29"/>
      <c r="J34" s="29"/>
      <c r="M34" s="27"/>
      <c r="O34" s="29"/>
      <c r="R34" s="29"/>
      <c r="T34" s="29"/>
      <c r="U34" s="51"/>
      <c r="V34" s="48"/>
      <c r="W34" s="47"/>
      <c r="X34" s="48"/>
      <c r="Y34" s="16"/>
    </row>
    <row r="35" spans="1:25" ht="16.7" customHeight="1" x14ac:dyDescent="0.25">
      <c r="A35" s="92" t="s">
        <v>70</v>
      </c>
      <c r="B35" s="64"/>
      <c r="M35" s="27"/>
      <c r="V35" s="17"/>
      <c r="X35" s="17"/>
    </row>
    <row r="36" spans="1:25" ht="5.85" customHeight="1" x14ac:dyDescent="0.25">
      <c r="A36" s="55"/>
      <c r="B36" s="56"/>
      <c r="M36" s="27"/>
    </row>
    <row r="37" spans="1:25" ht="16.7" customHeight="1" x14ac:dyDescent="0.2">
      <c r="A37" s="71" t="s">
        <v>71</v>
      </c>
      <c r="B37" s="64"/>
      <c r="E37" s="188">
        <v>77800000</v>
      </c>
      <c r="G37" s="188">
        <v>76800000</v>
      </c>
      <c r="J37" s="189" t="s">
        <v>53</v>
      </c>
      <c r="M37" s="190"/>
      <c r="O37" s="189" t="s">
        <v>53</v>
      </c>
      <c r="R37" s="188">
        <v>77900000</v>
      </c>
      <c r="T37" s="188">
        <v>78900000</v>
      </c>
      <c r="V37" s="188">
        <v>78900000</v>
      </c>
      <c r="X37" s="188">
        <v>79600000</v>
      </c>
    </row>
    <row r="38" spans="1:25" ht="5.0999999999999996" customHeight="1" x14ac:dyDescent="0.2">
      <c r="M38" s="98"/>
    </row>
    <row r="39" spans="1:25" ht="16.7" customHeight="1" x14ac:dyDescent="0.2">
      <c r="A39" s="12" t="s">
        <v>23</v>
      </c>
      <c r="E39" s="97">
        <v>1686000000</v>
      </c>
      <c r="G39" s="97">
        <v>1771000000</v>
      </c>
      <c r="J39" s="97">
        <v>709000000</v>
      </c>
      <c r="M39" s="98"/>
      <c r="O39" s="97">
        <v>1060000000</v>
      </c>
      <c r="R39" s="97">
        <f>+O39+J39</f>
        <v>1769000000</v>
      </c>
      <c r="T39" s="97">
        <v>1837000000</v>
      </c>
      <c r="V39" s="97">
        <v>7063000000</v>
      </c>
      <c r="X39" s="97">
        <v>1974000000</v>
      </c>
    </row>
    <row r="40" spans="1:25" ht="8.25" customHeight="1" x14ac:dyDescent="0.2"/>
    <row r="41" spans="1:25" ht="15.75" customHeight="1" x14ac:dyDescent="0.2"/>
    <row r="42" spans="1:25" ht="15.75" customHeight="1" x14ac:dyDescent="0.2"/>
    <row r="43" spans="1:25" ht="29.1" customHeight="1" x14ac:dyDescent="0.2">
      <c r="A43" s="69" t="s">
        <v>146</v>
      </c>
      <c r="B43" s="64"/>
      <c r="C43" s="64"/>
      <c r="D43" s="64"/>
      <c r="E43" s="64"/>
      <c r="F43" s="64"/>
      <c r="G43" s="64"/>
      <c r="H43" s="64"/>
      <c r="I43" s="64"/>
      <c r="J43" s="64"/>
      <c r="K43" s="64"/>
      <c r="L43" s="64"/>
      <c r="M43" s="64"/>
      <c r="N43" s="64"/>
      <c r="O43" s="64"/>
      <c r="P43" s="64"/>
      <c r="Q43" s="64"/>
      <c r="R43" s="64"/>
      <c r="S43" s="64"/>
      <c r="T43" s="64"/>
      <c r="U43" s="64"/>
      <c r="V43" s="64"/>
      <c r="W43" s="64"/>
      <c r="X43" s="64"/>
    </row>
    <row r="44" spans="1:25" ht="7.5" customHeight="1" x14ac:dyDescent="0.2"/>
    <row r="45" spans="1:25" ht="27.6" customHeight="1" x14ac:dyDescent="0.2">
      <c r="A45" s="69" t="s">
        <v>147</v>
      </c>
      <c r="B45" s="64"/>
      <c r="C45" s="64"/>
      <c r="D45" s="64"/>
      <c r="E45" s="64"/>
      <c r="F45" s="64"/>
      <c r="G45" s="64"/>
      <c r="H45" s="64"/>
      <c r="I45" s="64"/>
      <c r="J45" s="64"/>
      <c r="K45" s="64"/>
      <c r="L45" s="64"/>
      <c r="M45" s="64"/>
      <c r="N45" s="64"/>
      <c r="O45" s="64"/>
      <c r="P45" s="64"/>
      <c r="Q45" s="64"/>
      <c r="R45" s="64"/>
      <c r="S45" s="64"/>
      <c r="T45" s="64"/>
      <c r="U45" s="64"/>
      <c r="V45" s="64"/>
      <c r="W45" s="64"/>
      <c r="X45" s="64"/>
    </row>
    <row r="46" spans="1:25" ht="7.5" customHeight="1" x14ac:dyDescent="0.2"/>
    <row r="47" spans="1:25" ht="44.1" customHeight="1" x14ac:dyDescent="0.2">
      <c r="A47" s="69" t="s">
        <v>148</v>
      </c>
      <c r="B47" s="64"/>
      <c r="C47" s="64"/>
      <c r="D47" s="64"/>
      <c r="E47" s="64"/>
      <c r="F47" s="64"/>
      <c r="G47" s="64"/>
      <c r="H47" s="64"/>
      <c r="I47" s="64"/>
      <c r="J47" s="64"/>
      <c r="K47" s="64"/>
      <c r="L47" s="64"/>
      <c r="M47" s="64"/>
      <c r="N47" s="64"/>
      <c r="O47" s="64"/>
      <c r="P47" s="64"/>
      <c r="Q47" s="64"/>
      <c r="R47" s="64"/>
      <c r="S47" s="64"/>
      <c r="T47" s="64"/>
      <c r="U47" s="64"/>
      <c r="V47" s="64"/>
      <c r="W47" s="64"/>
      <c r="X47" s="64"/>
    </row>
    <row r="48" spans="1:25" ht="15.75" customHeight="1" x14ac:dyDescent="0.2"/>
    <row r="49" ht="15.75" customHeight="1" x14ac:dyDescent="0.2"/>
    <row r="50" ht="15.75" customHeight="1" x14ac:dyDescent="0.2"/>
    <row r="51" ht="15.75" customHeight="1" x14ac:dyDescent="0.2"/>
    <row r="52" ht="15.75" customHeight="1" x14ac:dyDescent="0.2"/>
    <row r="53" ht="15.75" customHeight="1" x14ac:dyDescent="0.2"/>
  </sheetData>
  <mergeCells count="37">
    <mergeCell ref="A3:D3"/>
    <mergeCell ref="A1:E1"/>
    <mergeCell ref="A2:G2"/>
    <mergeCell ref="A11:C11"/>
    <mergeCell ref="A13:C13"/>
    <mergeCell ref="A15:C15"/>
    <mergeCell ref="A17:C17"/>
    <mergeCell ref="A25:C25"/>
    <mergeCell ref="A27:C27"/>
    <mergeCell ref="A31:C31"/>
    <mergeCell ref="E20:K20"/>
    <mergeCell ref="I22:K22"/>
    <mergeCell ref="I21:K21"/>
    <mergeCell ref="I23:K23"/>
    <mergeCell ref="E22:G22"/>
    <mergeCell ref="N23:P23"/>
    <mergeCell ref="N21:P21"/>
    <mergeCell ref="N22:P22"/>
    <mergeCell ref="N20:P20"/>
    <mergeCell ref="N9:P9"/>
    <mergeCell ref="I9:K9"/>
    <mergeCell ref="I7:K7"/>
    <mergeCell ref="I8:K8"/>
    <mergeCell ref="E8:G8"/>
    <mergeCell ref="E6:K6"/>
    <mergeCell ref="M1:O1"/>
    <mergeCell ref="N7:P7"/>
    <mergeCell ref="N8:P8"/>
    <mergeCell ref="N6:P6"/>
    <mergeCell ref="P1:X1"/>
    <mergeCell ref="W2:X3"/>
    <mergeCell ref="A47:X47"/>
    <mergeCell ref="A43:X43"/>
    <mergeCell ref="A45:X45"/>
    <mergeCell ref="A33:D33"/>
    <mergeCell ref="A35:B35"/>
    <mergeCell ref="A37:B37"/>
  </mergeCells>
  <pageMargins left="0.75" right="0.75" top="1" bottom="1" header="0.5" footer="0.5"/>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3"/>
  <sheetViews>
    <sheetView showRuler="0" topLeftCell="A9" workbookViewId="0">
      <selection activeCell="A38" sqref="A38"/>
    </sheetView>
  </sheetViews>
  <sheetFormatPr defaultColWidth="13.7109375" defaultRowHeight="12.75" x14ac:dyDescent="0.2"/>
  <cols>
    <col min="1" max="2" width="12.140625" customWidth="1"/>
    <col min="3" max="3" width="5.28515625" customWidth="1"/>
    <col min="4" max="4" width="1.28515625" customWidth="1"/>
    <col min="5" max="5" width="15.140625" customWidth="1"/>
    <col min="6" max="6" width="1" customWidth="1"/>
    <col min="7" max="7" width="15.140625" customWidth="1"/>
    <col min="8" max="8" width="1" customWidth="1"/>
    <col min="9" max="9" width="0.28515625" customWidth="1"/>
    <col min="10" max="10" width="14.28515625" customWidth="1"/>
    <col min="11" max="11" width="0.28515625" customWidth="1"/>
    <col min="12" max="13" width="0.5703125" customWidth="1"/>
    <col min="14" max="14" width="0.28515625" customWidth="1"/>
    <col min="15" max="15" width="14.28515625" customWidth="1"/>
    <col min="16" max="16" width="0.28515625" customWidth="1"/>
    <col min="17" max="17" width="1" customWidth="1"/>
    <col min="18" max="18" width="15.140625" customWidth="1"/>
    <col min="19" max="19" width="1" customWidth="1"/>
    <col min="20" max="20" width="15.140625" customWidth="1"/>
    <col min="21" max="21" width="1" customWidth="1"/>
    <col min="22" max="22" width="15.140625" customWidth="1"/>
    <col min="23" max="23" width="1" customWidth="1"/>
    <col min="24" max="24" width="15.140625" customWidth="1"/>
  </cols>
  <sheetData>
    <row r="1" spans="1:25" ht="26.65" customHeight="1" x14ac:dyDescent="0.3">
      <c r="A1" s="82" t="s">
        <v>3</v>
      </c>
      <c r="B1" s="64"/>
      <c r="C1" s="64"/>
      <c r="D1" s="64"/>
      <c r="E1" s="64"/>
      <c r="M1" s="77" t="s">
        <v>72</v>
      </c>
      <c r="N1" s="64"/>
      <c r="O1" s="64"/>
      <c r="P1" s="64"/>
      <c r="Q1" s="64"/>
      <c r="R1" s="64"/>
      <c r="S1" s="64"/>
      <c r="T1" s="64"/>
      <c r="U1" s="64"/>
      <c r="V1" s="64"/>
      <c r="W1" s="64"/>
      <c r="X1" s="64"/>
    </row>
    <row r="2" spans="1:25" ht="16.7" customHeight="1" x14ac:dyDescent="0.2">
      <c r="A2" s="83" t="s">
        <v>73</v>
      </c>
      <c r="B2" s="64"/>
      <c r="C2" s="64"/>
      <c r="D2" s="64"/>
      <c r="W2" s="78"/>
      <c r="X2" s="78"/>
    </row>
    <row r="3" spans="1:25" ht="16.7" customHeight="1" x14ac:dyDescent="0.2">
      <c r="A3" s="83" t="s">
        <v>57</v>
      </c>
      <c r="B3" s="64"/>
      <c r="C3" s="64"/>
      <c r="D3" s="64"/>
      <c r="W3" s="78"/>
      <c r="X3" s="78"/>
    </row>
    <row r="4" spans="1:25" ht="15.75" customHeight="1" x14ac:dyDescent="0.2"/>
    <row r="5" spans="1:25" ht="17.45" customHeight="1" x14ac:dyDescent="0.2"/>
    <row r="6" spans="1:25" ht="16.7" customHeight="1" x14ac:dyDescent="0.25">
      <c r="E6" s="79" t="s">
        <v>7</v>
      </c>
      <c r="F6" s="75"/>
      <c r="G6" s="75"/>
      <c r="H6" s="75"/>
      <c r="I6" s="75"/>
      <c r="J6" s="75"/>
      <c r="K6" s="75"/>
      <c r="L6" s="15"/>
      <c r="M6" s="45"/>
      <c r="N6" s="75" t="s">
        <v>8</v>
      </c>
      <c r="O6" s="75"/>
      <c r="P6" s="76"/>
      <c r="Q6" s="46"/>
      <c r="R6" s="32" t="s">
        <v>43</v>
      </c>
      <c r="S6" s="33"/>
      <c r="T6" s="34" t="s">
        <v>8</v>
      </c>
      <c r="U6" s="35"/>
      <c r="V6" s="4" t="s">
        <v>44</v>
      </c>
      <c r="W6" s="47"/>
      <c r="X6" s="34" t="s">
        <v>8</v>
      </c>
      <c r="Y6" s="16"/>
    </row>
    <row r="7" spans="1:25" ht="16.7" customHeight="1" x14ac:dyDescent="0.25">
      <c r="E7" s="17"/>
      <c r="F7" s="17"/>
      <c r="G7" s="17"/>
      <c r="H7" s="17"/>
      <c r="I7" s="73" t="s">
        <v>9</v>
      </c>
      <c r="J7" s="73"/>
      <c r="K7" s="73"/>
      <c r="L7" s="18"/>
      <c r="M7" s="19"/>
      <c r="N7" s="73" t="s">
        <v>9</v>
      </c>
      <c r="O7" s="73"/>
      <c r="P7" s="73"/>
      <c r="R7" s="32" t="s">
        <v>10</v>
      </c>
      <c r="S7" s="32"/>
      <c r="T7" s="3" t="s">
        <v>10</v>
      </c>
      <c r="U7" s="33"/>
      <c r="V7" s="36" t="s">
        <v>45</v>
      </c>
      <c r="W7" s="47"/>
      <c r="X7" s="4" t="s">
        <v>10</v>
      </c>
      <c r="Y7" s="16"/>
    </row>
    <row r="8" spans="1:25" ht="16.7" customHeight="1" x14ac:dyDescent="0.25">
      <c r="E8" s="72" t="s">
        <v>12</v>
      </c>
      <c r="F8" s="64"/>
      <c r="G8" s="64"/>
      <c r="I8" s="72" t="s">
        <v>13</v>
      </c>
      <c r="J8" s="64"/>
      <c r="K8" s="64"/>
      <c r="M8" s="21"/>
      <c r="N8" s="72" t="s">
        <v>13</v>
      </c>
      <c r="O8" s="64"/>
      <c r="P8" s="64"/>
      <c r="R8" s="5" t="s">
        <v>14</v>
      </c>
      <c r="S8" s="32"/>
      <c r="T8" s="5" t="s">
        <v>14</v>
      </c>
      <c r="U8" s="33"/>
      <c r="V8" s="6" t="s">
        <v>14</v>
      </c>
      <c r="W8" s="47"/>
      <c r="X8" s="6" t="s">
        <v>14</v>
      </c>
      <c r="Y8" s="16"/>
    </row>
    <row r="9" spans="1:25" ht="15.75" customHeight="1" x14ac:dyDescent="0.2">
      <c r="E9" s="7">
        <v>45747</v>
      </c>
      <c r="F9" s="9"/>
      <c r="G9" s="8">
        <v>45838</v>
      </c>
      <c r="H9" s="9"/>
      <c r="I9" s="81" t="s">
        <v>16</v>
      </c>
      <c r="J9" s="81"/>
      <c r="K9" s="81"/>
      <c r="L9" s="22"/>
      <c r="M9" s="23"/>
      <c r="N9" s="81" t="s">
        <v>17</v>
      </c>
      <c r="O9" s="81"/>
      <c r="P9" s="89"/>
      <c r="Q9" s="24"/>
      <c r="R9" s="11">
        <v>45930</v>
      </c>
      <c r="S9" s="24"/>
      <c r="T9" s="11">
        <v>46022</v>
      </c>
      <c r="U9" s="24"/>
      <c r="V9" s="11">
        <v>46022</v>
      </c>
      <c r="W9" s="24"/>
      <c r="X9" s="11">
        <v>46112</v>
      </c>
      <c r="Y9" s="16"/>
    </row>
    <row r="10" spans="1:25" ht="5.0999999999999996" customHeight="1" x14ac:dyDescent="0.2">
      <c r="E10" s="17"/>
      <c r="F10" s="17"/>
      <c r="G10" s="17"/>
      <c r="H10" s="17"/>
      <c r="I10" s="17"/>
      <c r="J10" s="17"/>
      <c r="K10" s="17"/>
      <c r="L10" s="25"/>
      <c r="M10" s="19"/>
      <c r="N10" s="17"/>
      <c r="O10" s="17"/>
      <c r="P10" s="17"/>
      <c r="R10" s="17"/>
      <c r="T10" s="17"/>
      <c r="U10" s="51"/>
      <c r="V10" s="26"/>
      <c r="W10" s="47"/>
      <c r="X10" s="26"/>
      <c r="Y10" s="16"/>
    </row>
    <row r="11" spans="1:25" ht="15.75" customHeight="1" x14ac:dyDescent="0.25">
      <c r="A11" s="71" t="s">
        <v>19</v>
      </c>
      <c r="B11" s="64"/>
      <c r="C11" s="64"/>
      <c r="E11" s="97">
        <v>2036000000</v>
      </c>
      <c r="F11" s="123"/>
      <c r="G11" s="97">
        <v>1655000000</v>
      </c>
      <c r="H11" s="184"/>
      <c r="I11" s="184"/>
      <c r="J11" s="97">
        <v>484000000</v>
      </c>
      <c r="K11" s="184"/>
      <c r="L11" s="185"/>
      <c r="M11" s="186"/>
      <c r="N11" s="184"/>
      <c r="O11" s="97">
        <v>977000000</v>
      </c>
      <c r="R11" s="97">
        <f>+O11+J11</f>
        <v>1461000000</v>
      </c>
      <c r="T11" s="97">
        <v>1966000000</v>
      </c>
      <c r="U11" s="179"/>
      <c r="V11" s="99">
        <f>+T11+R11+G11+E11</f>
        <v>7118000000</v>
      </c>
      <c r="W11" s="129"/>
      <c r="X11" s="99">
        <v>1921000000</v>
      </c>
      <c r="Y11" s="16"/>
    </row>
    <row r="12" spans="1:25" ht="5.0999999999999996" customHeight="1" x14ac:dyDescent="0.25">
      <c r="E12" s="123"/>
      <c r="F12" s="123"/>
      <c r="G12" s="123"/>
      <c r="H12" s="184"/>
      <c r="I12" s="184"/>
      <c r="J12" s="123"/>
      <c r="K12" s="184"/>
      <c r="L12" s="185"/>
      <c r="M12" s="186"/>
      <c r="N12" s="184"/>
      <c r="O12" s="123"/>
      <c r="T12" s="123"/>
      <c r="U12" s="179"/>
      <c r="V12" s="100"/>
      <c r="W12" s="129"/>
      <c r="X12" s="100"/>
      <c r="Y12" s="16"/>
    </row>
    <row r="13" spans="1:25" ht="15.75" customHeight="1" x14ac:dyDescent="0.25">
      <c r="A13" s="71" t="s">
        <v>20</v>
      </c>
      <c r="B13" s="64"/>
      <c r="C13" s="64"/>
      <c r="E13" s="101">
        <v>1719000000</v>
      </c>
      <c r="F13" s="101"/>
      <c r="G13" s="101">
        <v>1676000000</v>
      </c>
      <c r="H13" s="101"/>
      <c r="I13" s="101"/>
      <c r="J13" s="101">
        <v>656000000</v>
      </c>
      <c r="K13" s="184"/>
      <c r="L13" s="185"/>
      <c r="M13" s="186"/>
      <c r="N13" s="184"/>
      <c r="O13" s="101">
        <v>984000000</v>
      </c>
      <c r="P13" s="101"/>
      <c r="Q13" s="101"/>
      <c r="R13" s="101">
        <f>+O13+J13</f>
        <v>1640000000</v>
      </c>
      <c r="S13" s="101"/>
      <c r="T13" s="101">
        <v>1646000000</v>
      </c>
      <c r="U13" s="179"/>
      <c r="V13" s="104">
        <f>+T13+R13+G13+E13</f>
        <v>6681000000</v>
      </c>
      <c r="W13" s="129"/>
      <c r="X13" s="104">
        <v>1620000000</v>
      </c>
      <c r="Y13" s="16"/>
    </row>
    <row r="14" spans="1:25" ht="5.0999999999999996" customHeight="1" x14ac:dyDescent="0.25">
      <c r="E14" s="101"/>
      <c r="F14" s="101"/>
      <c r="G14" s="101"/>
      <c r="H14" s="101"/>
      <c r="I14" s="101"/>
      <c r="J14" s="101"/>
      <c r="K14" s="184"/>
      <c r="L14" s="185"/>
      <c r="M14" s="186"/>
      <c r="N14" s="184"/>
      <c r="O14" s="101"/>
      <c r="P14" s="101"/>
      <c r="Q14" s="101"/>
      <c r="R14" s="101"/>
      <c r="S14" s="101"/>
      <c r="T14" s="101"/>
      <c r="U14" s="179"/>
      <c r="V14" s="100"/>
      <c r="W14" s="129"/>
      <c r="X14" s="100"/>
      <c r="Y14" s="16"/>
    </row>
    <row r="15" spans="1:25" ht="15.75" customHeight="1" x14ac:dyDescent="0.25">
      <c r="A15" s="71" t="s">
        <v>22</v>
      </c>
      <c r="B15" s="64"/>
      <c r="C15" s="64"/>
      <c r="E15" s="101">
        <v>129000000</v>
      </c>
      <c r="F15" s="101"/>
      <c r="G15" s="101">
        <v>123000000</v>
      </c>
      <c r="H15" s="101"/>
      <c r="I15" s="101"/>
      <c r="J15" s="101">
        <v>58000000</v>
      </c>
      <c r="K15" s="184"/>
      <c r="L15" s="185"/>
      <c r="M15" s="186"/>
      <c r="N15" s="184"/>
      <c r="O15" s="101">
        <v>81000000</v>
      </c>
      <c r="P15" s="101"/>
      <c r="Q15" s="101"/>
      <c r="R15" s="101">
        <f>+O15+J15</f>
        <v>139000000</v>
      </c>
      <c r="S15" s="101"/>
      <c r="T15" s="101">
        <v>187000000</v>
      </c>
      <c r="U15" s="179"/>
      <c r="V15" s="104">
        <f>+T15+R15+G15+E15</f>
        <v>578000000</v>
      </c>
      <c r="W15" s="129"/>
      <c r="X15" s="104">
        <v>125000000</v>
      </c>
      <c r="Y15" s="16"/>
    </row>
    <row r="16" spans="1:25" ht="5.0999999999999996" customHeight="1" x14ac:dyDescent="0.2">
      <c r="M16" s="98"/>
      <c r="T16" s="187"/>
      <c r="U16" s="179"/>
      <c r="V16" s="132"/>
      <c r="W16" s="129"/>
      <c r="X16" s="132"/>
      <c r="Y16" s="16"/>
    </row>
    <row r="17" spans="1:25" ht="17.45" customHeight="1" x14ac:dyDescent="0.25">
      <c r="A17" s="70" t="s">
        <v>23</v>
      </c>
      <c r="B17" s="64"/>
      <c r="C17" s="64"/>
      <c r="D17" s="64"/>
      <c r="E17" s="114">
        <f>SUM(E11:E15)</f>
        <v>3884000000</v>
      </c>
      <c r="G17" s="114">
        <f>SUM(G11:G15)</f>
        <v>3454000000</v>
      </c>
      <c r="J17" s="114">
        <f>SUM(J11:J15)</f>
        <v>1198000000</v>
      </c>
      <c r="M17" s="98"/>
      <c r="O17" s="114">
        <f>SUM(O11:O15)</f>
        <v>2042000000</v>
      </c>
      <c r="R17" s="114">
        <f>+O17+J17</f>
        <v>3240000000</v>
      </c>
      <c r="T17" s="133">
        <f>SUM(T11:T15)</f>
        <v>3799000000</v>
      </c>
      <c r="U17" s="179"/>
      <c r="V17" s="134">
        <f>SUM(V11:V15)</f>
        <v>14377000000</v>
      </c>
      <c r="W17" s="129"/>
      <c r="X17" s="134">
        <f>SUM(X11:X15)</f>
        <v>3666000000</v>
      </c>
      <c r="Y17" s="16"/>
    </row>
    <row r="18" spans="1:25" ht="9.9499999999999993" customHeight="1" x14ac:dyDescent="0.2">
      <c r="E18" s="29"/>
      <c r="G18" s="29"/>
      <c r="J18" s="29"/>
      <c r="M18" s="13"/>
      <c r="O18" s="29"/>
      <c r="R18" s="29"/>
      <c r="T18" s="29"/>
      <c r="U18" s="51"/>
      <c r="V18" s="48"/>
      <c r="W18" s="47"/>
      <c r="X18" s="48"/>
      <c r="Y18" s="16"/>
    </row>
    <row r="19" spans="1:25" ht="16.7" customHeight="1" x14ac:dyDescent="0.2">
      <c r="T19" s="57"/>
      <c r="U19" s="13"/>
      <c r="V19" s="49"/>
      <c r="W19" s="13"/>
      <c r="X19" s="49"/>
    </row>
    <row r="20" spans="1:25" ht="16.7" customHeight="1" x14ac:dyDescent="0.25">
      <c r="E20" s="79" t="s">
        <v>7</v>
      </c>
      <c r="F20" s="75"/>
      <c r="G20" s="75"/>
      <c r="H20" s="75"/>
      <c r="I20" s="75"/>
      <c r="J20" s="75"/>
      <c r="K20" s="75"/>
      <c r="L20" s="15"/>
      <c r="M20" s="45"/>
      <c r="N20" s="75" t="s">
        <v>8</v>
      </c>
      <c r="O20" s="75"/>
      <c r="P20" s="76"/>
      <c r="Q20" s="46"/>
      <c r="R20" s="32" t="s">
        <v>67</v>
      </c>
      <c r="T20" s="34" t="s">
        <v>8</v>
      </c>
      <c r="U20" s="47"/>
      <c r="V20" s="4" t="s">
        <v>68</v>
      </c>
      <c r="W20" s="47"/>
      <c r="X20" s="34" t="s">
        <v>8</v>
      </c>
      <c r="Y20" s="16"/>
    </row>
    <row r="21" spans="1:25" ht="16.7" customHeight="1" x14ac:dyDescent="0.25">
      <c r="E21" s="17"/>
      <c r="F21" s="17"/>
      <c r="G21" s="17"/>
      <c r="H21" s="17"/>
      <c r="I21" s="73" t="s">
        <v>9</v>
      </c>
      <c r="J21" s="73"/>
      <c r="K21" s="73"/>
      <c r="L21" s="18"/>
      <c r="M21" s="19"/>
      <c r="N21" s="73" t="s">
        <v>9</v>
      </c>
      <c r="O21" s="73"/>
      <c r="P21" s="73"/>
      <c r="R21" s="32" t="s">
        <v>48</v>
      </c>
      <c r="T21" s="3" t="s">
        <v>10</v>
      </c>
      <c r="U21" s="51"/>
      <c r="V21" s="36" t="s">
        <v>45</v>
      </c>
      <c r="W21" s="47"/>
      <c r="X21" s="4" t="s">
        <v>10</v>
      </c>
      <c r="Y21" s="16"/>
    </row>
    <row r="22" spans="1:25" ht="16.7" customHeight="1" x14ac:dyDescent="0.25">
      <c r="E22" s="72" t="s">
        <v>12</v>
      </c>
      <c r="F22" s="64"/>
      <c r="G22" s="64"/>
      <c r="I22" s="72" t="s">
        <v>13</v>
      </c>
      <c r="J22" s="64"/>
      <c r="K22" s="64"/>
      <c r="M22" s="21"/>
      <c r="N22" s="72" t="s">
        <v>13</v>
      </c>
      <c r="O22" s="64"/>
      <c r="P22" s="64"/>
      <c r="R22" s="5" t="s">
        <v>14</v>
      </c>
      <c r="T22" s="5" t="s">
        <v>14</v>
      </c>
      <c r="U22" s="51"/>
      <c r="V22" s="6" t="s">
        <v>14</v>
      </c>
      <c r="W22" s="47"/>
      <c r="X22" s="6" t="s">
        <v>14</v>
      </c>
      <c r="Y22" s="16"/>
    </row>
    <row r="23" spans="1:25" ht="16.7" customHeight="1" x14ac:dyDescent="0.2">
      <c r="E23" s="7">
        <v>45747</v>
      </c>
      <c r="F23" s="9"/>
      <c r="G23" s="8">
        <v>45838</v>
      </c>
      <c r="H23" s="9"/>
      <c r="I23" s="81" t="s">
        <v>16</v>
      </c>
      <c r="J23" s="81"/>
      <c r="K23" s="81"/>
      <c r="L23" s="22"/>
      <c r="M23" s="23"/>
      <c r="N23" s="81" t="s">
        <v>17</v>
      </c>
      <c r="O23" s="81"/>
      <c r="P23" s="89"/>
      <c r="Q23" s="24"/>
      <c r="R23" s="11">
        <v>45930</v>
      </c>
      <c r="S23" s="47"/>
      <c r="T23" s="11">
        <v>46022</v>
      </c>
      <c r="U23" s="24"/>
      <c r="V23" s="11">
        <v>46022</v>
      </c>
      <c r="W23" s="24"/>
      <c r="X23" s="11">
        <v>46112</v>
      </c>
      <c r="Y23" s="16"/>
    </row>
    <row r="24" spans="1:25" ht="10.9" customHeight="1" x14ac:dyDescent="0.2">
      <c r="E24" s="17"/>
      <c r="F24" s="17"/>
      <c r="G24" s="17"/>
      <c r="H24" s="17"/>
      <c r="I24" s="17"/>
      <c r="J24" s="17"/>
      <c r="K24" s="17"/>
      <c r="L24" s="25"/>
      <c r="M24" s="19"/>
      <c r="N24" s="17"/>
      <c r="O24" s="17"/>
      <c r="P24" s="17"/>
      <c r="R24" s="17"/>
      <c r="T24" s="17"/>
      <c r="U24" s="51"/>
      <c r="V24" s="26"/>
      <c r="W24" s="47"/>
      <c r="X24" s="26"/>
      <c r="Y24" s="16"/>
    </row>
    <row r="25" spans="1:25" ht="16.7" customHeight="1" x14ac:dyDescent="0.25">
      <c r="A25" s="71" t="s">
        <v>61</v>
      </c>
      <c r="B25" s="64"/>
      <c r="C25" s="64"/>
      <c r="E25" s="97">
        <v>1896000000</v>
      </c>
      <c r="F25" s="123"/>
      <c r="G25" s="97">
        <v>1576000000</v>
      </c>
      <c r="H25" s="123"/>
      <c r="I25" s="123"/>
      <c r="J25" s="97">
        <v>504000000</v>
      </c>
      <c r="K25" s="184"/>
      <c r="L25" s="185"/>
      <c r="M25" s="186"/>
      <c r="N25" s="184"/>
      <c r="O25" s="97">
        <v>903000000</v>
      </c>
      <c r="R25" s="97">
        <f>+O25+J25</f>
        <v>1407000000</v>
      </c>
      <c r="T25" s="97">
        <v>1871000000</v>
      </c>
      <c r="U25" s="179"/>
      <c r="V25" s="99">
        <f>+T25+R25+G25+E25</f>
        <v>6750000000</v>
      </c>
      <c r="W25" s="129"/>
      <c r="X25" s="99">
        <v>1719000000</v>
      </c>
      <c r="Y25" s="16"/>
    </row>
    <row r="26" spans="1:25" ht="5.0999999999999996" customHeight="1" x14ac:dyDescent="0.25">
      <c r="E26" s="123"/>
      <c r="F26" s="123"/>
      <c r="G26" s="123"/>
      <c r="H26" s="123"/>
      <c r="I26" s="123"/>
      <c r="J26" s="123"/>
      <c r="K26" s="184"/>
      <c r="L26" s="185"/>
      <c r="M26" s="186"/>
      <c r="N26" s="184"/>
      <c r="O26" s="123"/>
      <c r="T26" s="123"/>
      <c r="U26" s="179"/>
      <c r="V26" s="100"/>
      <c r="W26" s="129"/>
      <c r="X26" s="100"/>
      <c r="Y26" s="16"/>
    </row>
    <row r="27" spans="1:25" ht="16.7" customHeight="1" x14ac:dyDescent="0.25">
      <c r="A27" s="71" t="s">
        <v>62</v>
      </c>
      <c r="B27" s="64"/>
      <c r="C27" s="64"/>
      <c r="E27" s="101">
        <v>133000000</v>
      </c>
      <c r="F27" s="101"/>
      <c r="G27" s="101">
        <v>100000000</v>
      </c>
      <c r="H27" s="101"/>
      <c r="I27" s="101"/>
      <c r="J27" s="101">
        <v>52000000</v>
      </c>
      <c r="K27" s="184"/>
      <c r="L27" s="185"/>
      <c r="M27" s="186"/>
      <c r="N27" s="184"/>
      <c r="O27" s="101">
        <v>52000000</v>
      </c>
      <c r="P27" s="101"/>
      <c r="Q27" s="101"/>
      <c r="R27" s="101">
        <f>+O27+J27</f>
        <v>104000000</v>
      </c>
      <c r="S27" s="101"/>
      <c r="T27" s="101">
        <v>172000000</v>
      </c>
      <c r="U27" s="179"/>
      <c r="V27" s="104">
        <f>+T27+R27+G27+E27</f>
        <v>509000000</v>
      </c>
      <c r="W27" s="129"/>
      <c r="X27" s="104">
        <v>80000000</v>
      </c>
      <c r="Y27" s="16"/>
    </row>
    <row r="28" spans="1:25" ht="5.0999999999999996" customHeight="1" x14ac:dyDescent="0.25">
      <c r="E28" s="101"/>
      <c r="F28" s="101"/>
      <c r="G28" s="101"/>
      <c r="H28" s="101"/>
      <c r="I28" s="101"/>
      <c r="J28" s="101"/>
      <c r="K28" s="184"/>
      <c r="L28" s="185"/>
      <c r="M28" s="186"/>
      <c r="N28" s="184"/>
      <c r="O28" s="101"/>
      <c r="P28" s="101"/>
      <c r="Q28" s="101"/>
      <c r="R28" s="101"/>
      <c r="S28" s="101"/>
      <c r="T28" s="101"/>
      <c r="U28" s="179"/>
      <c r="V28" s="100"/>
      <c r="W28" s="129"/>
      <c r="X28" s="100"/>
      <c r="Y28" s="16"/>
    </row>
    <row r="29" spans="1:25" ht="16.7" customHeight="1" x14ac:dyDescent="0.25">
      <c r="A29" s="12" t="s">
        <v>69</v>
      </c>
      <c r="E29" s="101">
        <v>904000000</v>
      </c>
      <c r="F29" s="101"/>
      <c r="G29" s="101">
        <v>866000000</v>
      </c>
      <c r="H29" s="101"/>
      <c r="I29" s="101"/>
      <c r="J29" s="101">
        <v>357000000</v>
      </c>
      <c r="K29" s="184"/>
      <c r="L29" s="185"/>
      <c r="M29" s="186"/>
      <c r="N29" s="184"/>
      <c r="O29" s="101">
        <v>527000000</v>
      </c>
      <c r="P29" s="101"/>
      <c r="Q29" s="101"/>
      <c r="R29" s="101">
        <f>+O29+J29</f>
        <v>884000000</v>
      </c>
      <c r="S29" s="101"/>
      <c r="T29" s="101">
        <v>881000000</v>
      </c>
      <c r="U29" s="179"/>
      <c r="V29" s="104">
        <f>+T29+R29+G29+E29</f>
        <v>3535000000</v>
      </c>
      <c r="W29" s="129"/>
      <c r="X29" s="104">
        <v>812000000</v>
      </c>
      <c r="Y29" s="16"/>
    </row>
    <row r="30" spans="1:25" ht="5.0999999999999996" customHeight="1" x14ac:dyDescent="0.2">
      <c r="M30" s="98"/>
      <c r="T30" s="187"/>
      <c r="U30" s="179"/>
      <c r="V30" s="132"/>
      <c r="W30" s="129"/>
      <c r="X30" s="132"/>
      <c r="Y30" s="16"/>
    </row>
    <row r="31" spans="1:25" ht="17.45" customHeight="1" x14ac:dyDescent="0.25">
      <c r="A31" s="70" t="s">
        <v>24</v>
      </c>
      <c r="B31" s="64"/>
      <c r="C31" s="64"/>
      <c r="D31" s="64"/>
      <c r="E31" s="114">
        <f>SUM(E25:E29)</f>
        <v>2933000000</v>
      </c>
      <c r="G31" s="114">
        <f>SUM(G25:G29)</f>
        <v>2542000000</v>
      </c>
      <c r="J31" s="114">
        <f>SUM(J25:J29)</f>
        <v>913000000</v>
      </c>
      <c r="M31" s="98"/>
      <c r="O31" s="114">
        <f>SUM(O25:O29)</f>
        <v>1482000000</v>
      </c>
      <c r="R31" s="114">
        <f>SUM(R25:R29)</f>
        <v>2395000000</v>
      </c>
      <c r="T31" s="133">
        <f>SUM(T25:T29)</f>
        <v>2924000000</v>
      </c>
      <c r="U31" s="179"/>
      <c r="V31" s="134">
        <f>SUM(V25:V29)</f>
        <v>10794000000</v>
      </c>
      <c r="W31" s="129"/>
      <c r="X31" s="134">
        <f>SUM(X25:X29)</f>
        <v>2611000000</v>
      </c>
      <c r="Y31" s="16"/>
    </row>
    <row r="32" spans="1:25" ht="13.35" customHeight="1" x14ac:dyDescent="0.2">
      <c r="E32" s="116"/>
      <c r="G32" s="116"/>
      <c r="J32" s="116"/>
      <c r="M32" s="98"/>
      <c r="O32" s="116"/>
      <c r="R32" s="116"/>
      <c r="T32" s="116"/>
      <c r="U32" s="179"/>
      <c r="V32" s="117"/>
      <c r="W32" s="129"/>
      <c r="X32" s="117"/>
      <c r="Y32" s="16"/>
    </row>
    <row r="33" spans="1:25" ht="17.45" customHeight="1" x14ac:dyDescent="0.25">
      <c r="A33" s="70" t="s">
        <v>49</v>
      </c>
      <c r="B33" s="64"/>
      <c r="C33" s="64"/>
      <c r="D33" s="64"/>
      <c r="E33" s="180">
        <f>+E17-E31</f>
        <v>951000000</v>
      </c>
      <c r="G33" s="180">
        <f>+G17-G31</f>
        <v>912000000</v>
      </c>
      <c r="J33" s="180">
        <f>+J17-J31</f>
        <v>285000000</v>
      </c>
      <c r="M33" s="98"/>
      <c r="O33" s="180">
        <f>+O17-O31</f>
        <v>560000000</v>
      </c>
      <c r="R33" s="180">
        <f>+R17-R31</f>
        <v>845000000</v>
      </c>
      <c r="T33" s="180">
        <f>+T17-T31</f>
        <v>875000000</v>
      </c>
      <c r="U33" s="179"/>
      <c r="V33" s="181">
        <f>+V17-V31</f>
        <v>3583000000</v>
      </c>
      <c r="W33" s="129"/>
      <c r="X33" s="181">
        <f>+X17-X31</f>
        <v>1055000000</v>
      </c>
      <c r="Y33" s="16"/>
    </row>
    <row r="34" spans="1:25" ht="8.25" customHeight="1" x14ac:dyDescent="0.2">
      <c r="E34" s="29"/>
      <c r="G34" s="29"/>
      <c r="J34" s="29"/>
      <c r="O34" s="29"/>
      <c r="R34" s="29"/>
      <c r="T34" s="29"/>
      <c r="U34" s="51"/>
      <c r="V34" s="48"/>
      <c r="W34" s="47"/>
      <c r="X34" s="48"/>
      <c r="Y34" s="16"/>
    </row>
    <row r="35" spans="1:25" ht="15.75" customHeight="1" x14ac:dyDescent="0.2">
      <c r="V35" s="17"/>
      <c r="X35" s="17"/>
    </row>
    <row r="36" spans="1:25" ht="7.5" customHeight="1" x14ac:dyDescent="0.2"/>
    <row r="37" spans="1:25" ht="33.4" customHeight="1" x14ac:dyDescent="0.2">
      <c r="A37" s="69" t="s">
        <v>149</v>
      </c>
      <c r="B37" s="69"/>
      <c r="C37" s="69"/>
      <c r="D37" s="69"/>
      <c r="E37" s="69"/>
      <c r="F37" s="69"/>
      <c r="G37" s="69"/>
      <c r="H37" s="69"/>
      <c r="I37" s="69"/>
      <c r="J37" s="69"/>
      <c r="K37" s="69"/>
      <c r="L37" s="69"/>
      <c r="M37" s="69"/>
      <c r="N37" s="69"/>
      <c r="O37" s="69"/>
      <c r="P37" s="69"/>
      <c r="Q37" s="69"/>
      <c r="R37" s="69"/>
      <c r="S37" s="69"/>
      <c r="T37" s="69"/>
      <c r="U37" s="69"/>
      <c r="V37" s="69"/>
      <c r="W37" s="69"/>
      <c r="X37" s="69"/>
    </row>
    <row r="38" spans="1:25" ht="6.6" customHeight="1" x14ac:dyDescent="0.2"/>
    <row r="39" spans="1:25" ht="30.75" customHeight="1" x14ac:dyDescent="0.2">
      <c r="A39" s="69" t="s">
        <v>150</v>
      </c>
      <c r="B39" s="64"/>
      <c r="C39" s="64"/>
      <c r="D39" s="64"/>
      <c r="E39" s="64"/>
      <c r="F39" s="64"/>
      <c r="G39" s="64"/>
      <c r="H39" s="64"/>
      <c r="I39" s="64"/>
      <c r="J39" s="64"/>
      <c r="K39" s="64"/>
      <c r="L39" s="64"/>
      <c r="M39" s="64"/>
      <c r="N39" s="64"/>
      <c r="O39" s="64"/>
      <c r="P39" s="64"/>
      <c r="Q39" s="64"/>
      <c r="R39" s="64"/>
      <c r="S39" s="64"/>
      <c r="T39" s="64"/>
      <c r="U39" s="64"/>
      <c r="V39" s="64"/>
      <c r="W39" s="64"/>
      <c r="X39" s="64"/>
    </row>
    <row r="40" spans="1:25" ht="15.75" customHeight="1" x14ac:dyDescent="0.2"/>
    <row r="41" spans="1:25" ht="15.75" customHeight="1" x14ac:dyDescent="0.2"/>
    <row r="42" spans="1:25" ht="15.75" customHeight="1" x14ac:dyDescent="0.2"/>
    <row r="43" spans="1:25" ht="15.75" customHeight="1" x14ac:dyDescent="0.2"/>
    <row r="44" spans="1:25" ht="15.75" customHeight="1" x14ac:dyDescent="0.2"/>
    <row r="45" spans="1:25" ht="15.75" customHeight="1" x14ac:dyDescent="0.2"/>
    <row r="46" spans="1:25" ht="15.75" customHeight="1" x14ac:dyDescent="0.2"/>
    <row r="47" spans="1:25" ht="15.75" customHeight="1" x14ac:dyDescent="0.2"/>
    <row r="48" spans="1:25"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sheetData>
  <mergeCells count="33">
    <mergeCell ref="A17:D17"/>
    <mergeCell ref="A25:C25"/>
    <mergeCell ref="A27:C27"/>
    <mergeCell ref="A31:D31"/>
    <mergeCell ref="A2:D2"/>
    <mergeCell ref="A3:D3"/>
    <mergeCell ref="A11:C11"/>
    <mergeCell ref="A13:C13"/>
    <mergeCell ref="N6:P6"/>
    <mergeCell ref="M1:X1"/>
    <mergeCell ref="W2:X3"/>
    <mergeCell ref="I9:K9"/>
    <mergeCell ref="I7:K7"/>
    <mergeCell ref="I8:K8"/>
    <mergeCell ref="E6:K6"/>
    <mergeCell ref="N9:P9"/>
    <mergeCell ref="A1:E1"/>
    <mergeCell ref="A37:X37"/>
    <mergeCell ref="A39:X39"/>
    <mergeCell ref="A33:D33"/>
    <mergeCell ref="N7:P7"/>
    <mergeCell ref="N8:P8"/>
    <mergeCell ref="E8:G8"/>
    <mergeCell ref="N23:P23"/>
    <mergeCell ref="N21:P21"/>
    <mergeCell ref="N22:P22"/>
    <mergeCell ref="N20:P20"/>
    <mergeCell ref="E20:K20"/>
    <mergeCell ref="I22:K22"/>
    <mergeCell ref="I21:K21"/>
    <mergeCell ref="I23:K23"/>
    <mergeCell ref="E22:G22"/>
    <mergeCell ref="A15:C15"/>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63"/>
  <sheetViews>
    <sheetView showRuler="0" topLeftCell="A4" workbookViewId="0">
      <selection activeCell="AB39" sqref="AB39"/>
    </sheetView>
  </sheetViews>
  <sheetFormatPr defaultColWidth="13.7109375" defaultRowHeight="12.75" x14ac:dyDescent="0.2"/>
  <cols>
    <col min="1" max="4" width="16" customWidth="1"/>
    <col min="5" max="5" width="0.42578125" customWidth="1"/>
    <col min="6" max="6" width="15.140625" customWidth="1"/>
    <col min="7" max="7" width="1" customWidth="1"/>
    <col min="8" max="8" width="15.140625" customWidth="1"/>
    <col min="9" max="9" width="1" customWidth="1"/>
    <col min="10" max="10" width="0.28515625" customWidth="1"/>
    <col min="11" max="11" width="14.28515625" customWidth="1"/>
    <col min="12" max="12" width="0.28515625" customWidth="1"/>
    <col min="13" max="14" width="0.5703125" customWidth="1"/>
    <col min="15" max="15" width="0.28515625" customWidth="1"/>
    <col min="16" max="16" width="14.28515625" customWidth="1"/>
    <col min="17" max="17" width="0.28515625" customWidth="1"/>
    <col min="18" max="18" width="1" customWidth="1"/>
    <col min="19" max="19" width="15.140625" customWidth="1"/>
    <col min="20" max="20" width="1" customWidth="1"/>
    <col min="21" max="21" width="15.140625" customWidth="1"/>
    <col min="22" max="22" width="1" customWidth="1"/>
    <col min="23" max="23" width="15.140625" customWidth="1"/>
    <col min="24" max="24" width="1" customWidth="1"/>
    <col min="25" max="25" width="15.140625" customWidth="1"/>
  </cols>
  <sheetData>
    <row r="1" spans="1:26" ht="26.65" customHeight="1" x14ac:dyDescent="0.3">
      <c r="A1" s="82" t="s">
        <v>3</v>
      </c>
      <c r="B1" s="64"/>
      <c r="C1" s="64"/>
      <c r="D1" s="64"/>
      <c r="E1" s="64"/>
      <c r="Q1" s="77" t="s">
        <v>74</v>
      </c>
      <c r="R1" s="64"/>
      <c r="S1" s="64"/>
      <c r="T1" s="64"/>
      <c r="U1" s="64"/>
      <c r="V1" s="64"/>
      <c r="W1" s="64"/>
      <c r="X1" s="64"/>
      <c r="Y1" s="64"/>
    </row>
    <row r="2" spans="1:26" ht="16.7" customHeight="1" x14ac:dyDescent="0.2">
      <c r="A2" s="83" t="s">
        <v>75</v>
      </c>
      <c r="B2" s="64"/>
      <c r="C2" s="64"/>
      <c r="D2" s="64"/>
      <c r="E2" s="64"/>
      <c r="F2" s="64"/>
      <c r="X2" s="78"/>
      <c r="Y2" s="78"/>
    </row>
    <row r="3" spans="1:26" ht="16.7" customHeight="1" x14ac:dyDescent="0.2">
      <c r="A3" s="83" t="s">
        <v>57</v>
      </c>
      <c r="B3" s="64"/>
      <c r="C3" s="64"/>
      <c r="D3" s="64"/>
      <c r="E3" s="64"/>
      <c r="X3" s="78"/>
      <c r="Y3" s="78"/>
    </row>
    <row r="4" spans="1:26" ht="17.45" customHeight="1" x14ac:dyDescent="0.2"/>
    <row r="5" spans="1:26" ht="17.45" customHeight="1" x14ac:dyDescent="0.2"/>
    <row r="6" spans="1:26" ht="16.7" customHeight="1" x14ac:dyDescent="0.25">
      <c r="F6" s="79" t="s">
        <v>7</v>
      </c>
      <c r="G6" s="75"/>
      <c r="H6" s="75"/>
      <c r="I6" s="75"/>
      <c r="J6" s="75"/>
      <c r="K6" s="75"/>
      <c r="L6" s="75"/>
      <c r="M6" s="15"/>
      <c r="N6" s="45"/>
      <c r="O6" s="75" t="s">
        <v>8</v>
      </c>
      <c r="P6" s="75"/>
      <c r="Q6" s="76"/>
      <c r="R6" s="46"/>
      <c r="S6" s="32" t="s">
        <v>76</v>
      </c>
      <c r="U6" s="34" t="s">
        <v>8</v>
      </c>
      <c r="V6" s="47"/>
      <c r="W6" s="4" t="s">
        <v>77</v>
      </c>
      <c r="X6" s="47"/>
      <c r="Y6" s="34" t="s">
        <v>8</v>
      </c>
      <c r="Z6" s="16"/>
    </row>
    <row r="7" spans="1:26" ht="16.7" customHeight="1" x14ac:dyDescent="0.25">
      <c r="F7" s="17"/>
      <c r="G7" s="17"/>
      <c r="H7" s="17"/>
      <c r="I7" s="17"/>
      <c r="J7" s="73" t="s">
        <v>9</v>
      </c>
      <c r="K7" s="73"/>
      <c r="L7" s="73"/>
      <c r="M7" s="18"/>
      <c r="N7" s="19"/>
      <c r="O7" s="73" t="s">
        <v>9</v>
      </c>
      <c r="P7" s="73"/>
      <c r="Q7" s="73"/>
      <c r="S7" s="32" t="s">
        <v>48</v>
      </c>
      <c r="U7" s="3" t="s">
        <v>10</v>
      </c>
      <c r="V7" s="51"/>
      <c r="W7" s="36" t="s">
        <v>45</v>
      </c>
      <c r="X7" s="47"/>
      <c r="Y7" s="4" t="s">
        <v>10</v>
      </c>
      <c r="Z7" s="16"/>
    </row>
    <row r="8" spans="1:26" ht="16.7" customHeight="1" x14ac:dyDescent="0.25">
      <c r="F8" s="72" t="s">
        <v>12</v>
      </c>
      <c r="G8" s="64"/>
      <c r="H8" s="64"/>
      <c r="J8" s="72" t="s">
        <v>13</v>
      </c>
      <c r="K8" s="64"/>
      <c r="L8" s="64"/>
      <c r="N8" s="21"/>
      <c r="O8" s="72" t="s">
        <v>13</v>
      </c>
      <c r="P8" s="64"/>
      <c r="Q8" s="64"/>
      <c r="S8" s="5" t="s">
        <v>14</v>
      </c>
      <c r="U8" s="5" t="s">
        <v>14</v>
      </c>
      <c r="V8" s="51"/>
      <c r="W8" s="6" t="s">
        <v>14</v>
      </c>
      <c r="X8" s="47"/>
      <c r="Y8" s="6" t="s">
        <v>14</v>
      </c>
      <c r="Z8" s="16"/>
    </row>
    <row r="9" spans="1:26" ht="15.75" customHeight="1" x14ac:dyDescent="0.2">
      <c r="F9" s="7">
        <v>45747</v>
      </c>
      <c r="G9" s="9"/>
      <c r="H9" s="8">
        <v>45838</v>
      </c>
      <c r="I9" s="9"/>
      <c r="J9" s="81" t="s">
        <v>16</v>
      </c>
      <c r="K9" s="81"/>
      <c r="L9" s="81"/>
      <c r="M9" s="22"/>
      <c r="N9" s="23"/>
      <c r="O9" s="81" t="s">
        <v>17</v>
      </c>
      <c r="P9" s="81"/>
      <c r="Q9" s="89"/>
      <c r="R9" s="24"/>
      <c r="S9" s="11">
        <v>45930</v>
      </c>
      <c r="T9" s="24"/>
      <c r="U9" s="11">
        <v>46022</v>
      </c>
      <c r="V9" s="24"/>
      <c r="W9" s="11">
        <v>46022</v>
      </c>
      <c r="X9" s="24"/>
      <c r="Y9" s="11">
        <v>46112</v>
      </c>
      <c r="Z9" s="16"/>
    </row>
    <row r="10" spans="1:26" ht="5.0999999999999996" customHeight="1" x14ac:dyDescent="0.2">
      <c r="F10" s="17"/>
      <c r="G10" s="17"/>
      <c r="H10" s="17"/>
      <c r="I10" s="17"/>
      <c r="J10" s="17"/>
      <c r="K10" s="17"/>
      <c r="L10" s="17"/>
      <c r="M10" s="25"/>
      <c r="N10" s="19"/>
      <c r="O10" s="17"/>
      <c r="P10" s="17"/>
      <c r="Q10" s="17"/>
      <c r="S10" s="17"/>
      <c r="U10" s="17"/>
      <c r="W10" s="26"/>
      <c r="X10" s="47"/>
      <c r="Y10" s="26"/>
      <c r="Z10" s="16"/>
    </row>
    <row r="11" spans="1:26" ht="15.75" customHeight="1" x14ac:dyDescent="0.2">
      <c r="A11" s="191" t="s">
        <v>78</v>
      </c>
      <c r="B11" s="64"/>
      <c r="C11" s="64"/>
      <c r="F11" s="97">
        <v>82000000</v>
      </c>
      <c r="G11" s="123"/>
      <c r="H11" s="97">
        <v>-31000000</v>
      </c>
      <c r="I11" s="123"/>
      <c r="J11" s="123"/>
      <c r="K11" s="97">
        <v>-2000000</v>
      </c>
      <c r="L11" s="123"/>
      <c r="M11" s="128"/>
      <c r="N11" s="98"/>
      <c r="O11" s="123"/>
      <c r="P11" s="97">
        <v>21000000</v>
      </c>
      <c r="Q11" s="123"/>
      <c r="R11" s="123"/>
      <c r="S11" s="97">
        <f>+P11+K11</f>
        <v>19000000</v>
      </c>
      <c r="T11" s="123"/>
      <c r="U11" s="97">
        <v>163000000</v>
      </c>
      <c r="W11" s="99">
        <f>+U11+S11+H11+F11</f>
        <v>233000000</v>
      </c>
      <c r="X11" s="129"/>
      <c r="Y11" s="99">
        <v>164000000</v>
      </c>
      <c r="Z11" s="16"/>
    </row>
    <row r="12" spans="1:26" ht="5.0999999999999996" customHeight="1" x14ac:dyDescent="0.2">
      <c r="N12" s="98"/>
      <c r="W12" s="100"/>
      <c r="X12" s="129"/>
      <c r="Y12" s="100"/>
      <c r="Z12" s="16"/>
    </row>
    <row r="13" spans="1:26" ht="15.75" customHeight="1" x14ac:dyDescent="0.2">
      <c r="A13" s="71" t="s">
        <v>79</v>
      </c>
      <c r="B13" s="64"/>
      <c r="C13" s="64"/>
      <c r="F13" s="101">
        <v>-4000000</v>
      </c>
      <c r="G13" s="101"/>
      <c r="H13" s="101">
        <v>254000000</v>
      </c>
      <c r="I13" s="101"/>
      <c r="J13" s="101"/>
      <c r="K13" s="101">
        <v>137000000</v>
      </c>
      <c r="L13" s="123"/>
      <c r="M13" s="128"/>
      <c r="N13" s="98"/>
      <c r="O13" s="123"/>
      <c r="P13" s="101">
        <v>309000000</v>
      </c>
      <c r="Q13" s="101"/>
      <c r="R13" s="101"/>
      <c r="S13" s="101">
        <f>+P13+K13</f>
        <v>446000000</v>
      </c>
      <c r="T13" s="101"/>
      <c r="U13" s="101">
        <v>-30000000</v>
      </c>
      <c r="W13" s="104">
        <f>+U13+S13+H13+F13</f>
        <v>666000000</v>
      </c>
      <c r="X13" s="129"/>
      <c r="Y13" s="104">
        <v>251000000</v>
      </c>
      <c r="Z13" s="16"/>
    </row>
    <row r="14" spans="1:26" ht="5.0999999999999996" customHeight="1" x14ac:dyDescent="0.2">
      <c r="F14" s="101"/>
      <c r="G14" s="101"/>
      <c r="H14" s="101"/>
      <c r="I14" s="101"/>
      <c r="J14" s="101"/>
      <c r="K14" s="101"/>
      <c r="N14" s="98"/>
      <c r="P14" s="101"/>
      <c r="Q14" s="101"/>
      <c r="R14" s="101"/>
      <c r="S14" s="101"/>
      <c r="T14" s="101"/>
      <c r="U14" s="101"/>
      <c r="W14" s="100"/>
      <c r="X14" s="129"/>
      <c r="Y14" s="100"/>
      <c r="Z14" s="16"/>
    </row>
    <row r="15" spans="1:26" ht="15.75" customHeight="1" x14ac:dyDescent="0.2">
      <c r="A15" s="71" t="s">
        <v>80</v>
      </c>
      <c r="B15" s="64"/>
      <c r="C15" s="64"/>
      <c r="F15" s="101">
        <v>951000000</v>
      </c>
      <c r="G15" s="101"/>
      <c r="H15" s="101">
        <v>912000000</v>
      </c>
      <c r="I15" s="101"/>
      <c r="J15" s="101"/>
      <c r="K15" s="101">
        <v>285000000</v>
      </c>
      <c r="L15" s="123"/>
      <c r="M15" s="128"/>
      <c r="N15" s="98"/>
      <c r="O15" s="123"/>
      <c r="P15" s="101">
        <v>560000000</v>
      </c>
      <c r="Q15" s="101"/>
      <c r="R15" s="101"/>
      <c r="S15" s="101">
        <f>+P15+K15</f>
        <v>845000000</v>
      </c>
      <c r="T15" s="101"/>
      <c r="U15" s="101">
        <v>875000000</v>
      </c>
      <c r="W15" s="104">
        <f>+U15+S15+H15+F15</f>
        <v>3583000000</v>
      </c>
      <c r="X15" s="129"/>
      <c r="Y15" s="104">
        <v>1055000000</v>
      </c>
      <c r="Z15" s="16"/>
    </row>
    <row r="16" spans="1:26" ht="5.0999999999999996" customHeight="1" x14ac:dyDescent="0.2">
      <c r="F16" s="101"/>
      <c r="G16" s="101"/>
      <c r="H16" s="101"/>
      <c r="I16" s="101"/>
      <c r="J16" s="101"/>
      <c r="K16" s="101"/>
      <c r="N16" s="98"/>
      <c r="P16" s="101"/>
      <c r="Q16" s="101"/>
      <c r="R16" s="101"/>
      <c r="S16" s="101"/>
      <c r="T16" s="101"/>
      <c r="U16" s="101"/>
      <c r="W16" s="100"/>
      <c r="X16" s="129"/>
      <c r="Y16" s="100"/>
      <c r="Z16" s="16"/>
    </row>
    <row r="17" spans="1:26" ht="15.75" customHeight="1" x14ac:dyDescent="0.2">
      <c r="A17" s="71" t="s">
        <v>81</v>
      </c>
      <c r="B17" s="64"/>
      <c r="C17" s="64"/>
      <c r="D17" s="64"/>
      <c r="F17" s="101">
        <v>-297000000</v>
      </c>
      <c r="G17" s="101"/>
      <c r="H17" s="101">
        <v>-272000000</v>
      </c>
      <c r="I17" s="101"/>
      <c r="J17" s="101"/>
      <c r="K17" s="101">
        <v>-107000000</v>
      </c>
      <c r="L17" s="123"/>
      <c r="M17" s="128"/>
      <c r="N17" s="98"/>
      <c r="O17" s="123"/>
      <c r="P17" s="101">
        <v>-206000000</v>
      </c>
      <c r="Q17" s="101"/>
      <c r="R17" s="101"/>
      <c r="S17" s="101">
        <f>+P17+K17</f>
        <v>-313000000</v>
      </c>
      <c r="T17" s="101"/>
      <c r="U17" s="101">
        <v>-334000000</v>
      </c>
      <c r="W17" s="112">
        <f>+U17+S17+H17+F17</f>
        <v>-1216000000</v>
      </c>
      <c r="X17" s="129"/>
      <c r="Y17" s="112">
        <v>-309000000</v>
      </c>
      <c r="Z17" s="16"/>
    </row>
    <row r="18" spans="1:26" ht="5.0999999999999996" customHeight="1" x14ac:dyDescent="0.2">
      <c r="N18" s="98"/>
      <c r="W18" s="132"/>
      <c r="X18" s="129"/>
      <c r="Y18" s="132"/>
      <c r="Z18" s="16"/>
    </row>
    <row r="19" spans="1:26" ht="16.7" customHeight="1" x14ac:dyDescent="0.25">
      <c r="A19" s="70" t="s">
        <v>49</v>
      </c>
      <c r="B19" s="64"/>
      <c r="C19" s="64"/>
      <c r="D19" s="64"/>
      <c r="F19" s="106">
        <f>SUM(F11:F17)</f>
        <v>732000000</v>
      </c>
      <c r="G19" s="102"/>
      <c r="H19" s="106">
        <f>SUM(H11:H17)</f>
        <v>863000000</v>
      </c>
      <c r="I19" s="102"/>
      <c r="J19" s="102"/>
      <c r="K19" s="106">
        <f>SUM(K11:K17)</f>
        <v>313000000</v>
      </c>
      <c r="N19" s="98"/>
      <c r="P19" s="106">
        <f>SUM(P11:P17)</f>
        <v>684000000</v>
      </c>
      <c r="Q19" s="102"/>
      <c r="R19" s="102"/>
      <c r="S19" s="106">
        <f>SUM(S11:S17)</f>
        <v>997000000</v>
      </c>
      <c r="T19" s="102"/>
      <c r="U19" s="106">
        <f>SUM(U11:U17)</f>
        <v>674000000</v>
      </c>
      <c r="V19" s="102"/>
      <c r="W19" s="107">
        <f>+W11+W13+W15+W17</f>
        <v>3266000000</v>
      </c>
      <c r="X19" s="131"/>
      <c r="Y19" s="107">
        <f>+Y11+Y13+Y15+Y17</f>
        <v>1161000000</v>
      </c>
      <c r="Z19" s="16"/>
    </row>
    <row r="20" spans="1:26" ht="5.0999999999999996" customHeight="1" x14ac:dyDescent="0.2">
      <c r="N20" s="98"/>
      <c r="W20" s="100"/>
      <c r="X20" s="129"/>
      <c r="Y20" s="100"/>
      <c r="Z20" s="16"/>
    </row>
    <row r="21" spans="1:26" ht="16.7" customHeight="1" x14ac:dyDescent="0.2">
      <c r="A21" s="71" t="s">
        <v>29</v>
      </c>
      <c r="B21" s="64"/>
      <c r="C21" s="64"/>
      <c r="F21" s="110">
        <v>-88000000</v>
      </c>
      <c r="G21" s="123"/>
      <c r="H21" s="110">
        <v>-87000000</v>
      </c>
      <c r="K21" s="110">
        <v>-29000000</v>
      </c>
      <c r="L21" s="123"/>
      <c r="M21" s="128"/>
      <c r="N21" s="98"/>
      <c r="O21" s="123"/>
      <c r="P21" s="110">
        <v>-226000000</v>
      </c>
      <c r="S21" s="110">
        <f>+P21+K21</f>
        <v>-255000000</v>
      </c>
      <c r="U21" s="101">
        <v>-364000000</v>
      </c>
      <c r="W21" s="112">
        <f>+U21+S21+H21+F21</f>
        <v>-794000000</v>
      </c>
      <c r="X21" s="129"/>
      <c r="Y21" s="112">
        <v>-362000000</v>
      </c>
      <c r="Z21" s="16"/>
    </row>
    <row r="22" spans="1:26" ht="5.0999999999999996" customHeight="1" x14ac:dyDescent="0.2">
      <c r="N22" s="98"/>
      <c r="W22" s="100"/>
      <c r="X22" s="129"/>
      <c r="Y22" s="100"/>
      <c r="Z22" s="16"/>
    </row>
    <row r="23" spans="1:26" ht="16.7" customHeight="1" x14ac:dyDescent="0.2">
      <c r="A23" s="71" t="s">
        <v>82</v>
      </c>
      <c r="B23" s="71"/>
      <c r="C23" s="71"/>
      <c r="D23" s="13"/>
      <c r="E23" s="13"/>
      <c r="F23" s="110">
        <v>-44000000</v>
      </c>
      <c r="G23" s="123"/>
      <c r="H23" s="110">
        <v>-39000000</v>
      </c>
      <c r="I23" s="123"/>
      <c r="J23" s="123"/>
      <c r="K23" s="110">
        <v>-16000000</v>
      </c>
      <c r="L23" s="123"/>
      <c r="M23" s="128"/>
      <c r="N23" s="98"/>
      <c r="O23" s="123"/>
      <c r="P23" s="110">
        <v>-29000000</v>
      </c>
      <c r="Q23" s="123"/>
      <c r="R23" s="123"/>
      <c r="S23" s="110">
        <f>+P23+K23</f>
        <v>-45000000</v>
      </c>
      <c r="T23" s="123"/>
      <c r="U23" s="110">
        <v>-62000000</v>
      </c>
      <c r="V23" s="179"/>
      <c r="W23" s="112">
        <f>+U23+S23+H23+F23</f>
        <v>-190000000</v>
      </c>
      <c r="X23" s="129"/>
      <c r="Y23" s="112">
        <v>-80000000</v>
      </c>
      <c r="Z23" s="16"/>
    </row>
    <row r="24" spans="1:26" ht="5.0999999999999996" customHeight="1" x14ac:dyDescent="0.2">
      <c r="N24" s="98"/>
      <c r="W24" s="100"/>
      <c r="X24" s="129"/>
      <c r="Y24" s="100"/>
      <c r="Z24" s="16"/>
    </row>
    <row r="25" spans="1:26" ht="16.7" customHeight="1" x14ac:dyDescent="0.2">
      <c r="A25" s="71" t="s">
        <v>83</v>
      </c>
      <c r="B25" s="64"/>
      <c r="C25" s="64"/>
      <c r="F25" s="108">
        <v>0</v>
      </c>
      <c r="G25" s="108"/>
      <c r="H25" s="108">
        <v>0</v>
      </c>
      <c r="I25" s="108"/>
      <c r="J25" s="108"/>
      <c r="K25" s="108">
        <v>0</v>
      </c>
      <c r="L25" s="123"/>
      <c r="M25" s="128"/>
      <c r="N25" s="98"/>
      <c r="O25" s="123"/>
      <c r="P25" s="110">
        <v>0</v>
      </c>
      <c r="S25" s="110">
        <f>+P25+K25</f>
        <v>0</v>
      </c>
      <c r="U25" s="101">
        <v>-41000000</v>
      </c>
      <c r="W25" s="112">
        <f>+U25+S25+H25+F25</f>
        <v>-41000000</v>
      </c>
      <c r="X25" s="129"/>
      <c r="Y25" s="112">
        <v>0</v>
      </c>
      <c r="Z25" s="16"/>
    </row>
    <row r="26" spans="1:26" ht="5.0999999999999996" customHeight="1" x14ac:dyDescent="0.2">
      <c r="N26" s="98"/>
      <c r="W26" s="100"/>
      <c r="X26" s="129"/>
      <c r="Y26" s="100"/>
      <c r="Z26" s="16"/>
    </row>
    <row r="27" spans="1:26" ht="16.7" customHeight="1" x14ac:dyDescent="0.2">
      <c r="A27" s="71" t="s">
        <v>84</v>
      </c>
      <c r="B27" s="64"/>
      <c r="C27" s="64"/>
      <c r="D27" s="64"/>
      <c r="F27" s="110">
        <v>0</v>
      </c>
      <c r="G27" s="123"/>
      <c r="H27" s="110">
        <v>-157000000</v>
      </c>
      <c r="I27" s="123"/>
      <c r="J27" s="123"/>
      <c r="K27" s="110">
        <v>0</v>
      </c>
      <c r="L27" s="123"/>
      <c r="M27" s="128"/>
      <c r="N27" s="98"/>
      <c r="O27" s="123"/>
      <c r="P27" s="110">
        <v>0</v>
      </c>
      <c r="S27" s="110">
        <f>+P27+K27</f>
        <v>0</v>
      </c>
      <c r="U27" s="110">
        <v>0</v>
      </c>
      <c r="W27" s="112">
        <f>+U27+S27+H27+F27</f>
        <v>-157000000</v>
      </c>
      <c r="X27" s="129"/>
      <c r="Y27" s="112">
        <v>0</v>
      </c>
      <c r="Z27" s="16"/>
    </row>
    <row r="28" spans="1:26" ht="5.0999999999999996" customHeight="1" x14ac:dyDescent="0.2">
      <c r="N28" s="98"/>
      <c r="W28" s="100"/>
      <c r="X28" s="129"/>
      <c r="Y28" s="100"/>
      <c r="Z28" s="16"/>
    </row>
    <row r="29" spans="1:26" ht="31.7" customHeight="1" x14ac:dyDescent="0.2">
      <c r="A29" s="71" t="s">
        <v>85</v>
      </c>
      <c r="B29" s="64"/>
      <c r="C29" s="64"/>
      <c r="D29" s="64"/>
      <c r="F29" s="110">
        <v>-85000000</v>
      </c>
      <c r="G29" s="123"/>
      <c r="H29" s="110">
        <v>-181000000</v>
      </c>
      <c r="I29" s="123"/>
      <c r="J29" s="123"/>
      <c r="K29" s="110">
        <v>-188000000</v>
      </c>
      <c r="L29" s="123"/>
      <c r="M29" s="128"/>
      <c r="N29" s="98"/>
      <c r="O29" s="123"/>
      <c r="P29" s="110">
        <v>-185000000</v>
      </c>
      <c r="S29" s="110">
        <f>+P29+K29</f>
        <v>-373000000</v>
      </c>
      <c r="U29" s="101">
        <v>-546000000</v>
      </c>
      <c r="W29" s="112">
        <f>+U29+S29+H29+F29</f>
        <v>-1185000000</v>
      </c>
      <c r="X29" s="129"/>
      <c r="Y29" s="112">
        <v>-103000000</v>
      </c>
      <c r="Z29" s="16"/>
    </row>
    <row r="30" spans="1:26" ht="5.0999999999999996" customHeight="1" x14ac:dyDescent="0.2">
      <c r="N30" s="98"/>
      <c r="W30" s="100"/>
      <c r="X30" s="129"/>
      <c r="Y30" s="100"/>
      <c r="Z30" s="16"/>
    </row>
    <row r="31" spans="1:26" ht="15.75" customHeight="1" x14ac:dyDescent="0.2">
      <c r="A31" s="71" t="s">
        <v>86</v>
      </c>
      <c r="B31" s="64"/>
      <c r="C31" s="64"/>
      <c r="D31" s="64"/>
      <c r="F31" s="101">
        <v>35000000</v>
      </c>
      <c r="G31" s="101"/>
      <c r="H31" s="108">
        <v>0</v>
      </c>
      <c r="I31" s="108"/>
      <c r="J31" s="108"/>
      <c r="K31" s="108">
        <f>+'Sch. 1'!K29</f>
        <v>0</v>
      </c>
      <c r="N31" s="98"/>
      <c r="P31" s="110">
        <f>+'Sch. 1'!P29</f>
        <v>0</v>
      </c>
      <c r="S31" s="110">
        <f>+P31+K31</f>
        <v>0</v>
      </c>
      <c r="U31" s="110">
        <v>0</v>
      </c>
      <c r="W31" s="104">
        <f>+U31+S31+H31+F31</f>
        <v>35000000</v>
      </c>
      <c r="X31" s="129"/>
      <c r="Y31" s="112">
        <v>0</v>
      </c>
      <c r="Z31" s="16"/>
    </row>
    <row r="32" spans="1:26" ht="5.0999999999999996" customHeight="1" x14ac:dyDescent="0.2">
      <c r="N32" s="98"/>
      <c r="W32" s="100"/>
      <c r="X32" s="129"/>
      <c r="Y32" s="100"/>
      <c r="Z32" s="16"/>
    </row>
    <row r="33" spans="1:26" ht="17.45" customHeight="1" x14ac:dyDescent="0.2">
      <c r="A33" s="71" t="s">
        <v>87</v>
      </c>
      <c r="B33" s="64"/>
      <c r="C33" s="64"/>
      <c r="D33" s="64"/>
      <c r="F33" s="110">
        <v>-179000000</v>
      </c>
      <c r="H33" s="110">
        <v>-182000000</v>
      </c>
      <c r="K33" s="110">
        <v>-72000000</v>
      </c>
      <c r="N33" s="98"/>
      <c r="P33" s="110">
        <v>-114000000</v>
      </c>
      <c r="S33" s="110">
        <f>+P33+K33</f>
        <v>-186000000</v>
      </c>
      <c r="U33" s="110">
        <v>-188000000</v>
      </c>
      <c r="W33" s="112">
        <f>+U33+S33+H33+F33</f>
        <v>-735000000</v>
      </c>
      <c r="X33" s="129"/>
      <c r="Y33" s="112">
        <v>-200000000</v>
      </c>
      <c r="Z33" s="16"/>
    </row>
    <row r="34" spans="1:26" ht="5.85" customHeight="1" x14ac:dyDescent="0.2">
      <c r="A34" s="1"/>
      <c r="N34" s="98"/>
      <c r="W34" s="100"/>
      <c r="X34" s="129"/>
      <c r="Y34" s="100"/>
      <c r="Z34" s="16"/>
    </row>
    <row r="35" spans="1:26" ht="17.45" customHeight="1" x14ac:dyDescent="0.2">
      <c r="A35" s="71" t="s">
        <v>88</v>
      </c>
      <c r="B35" s="64"/>
      <c r="C35" s="64"/>
      <c r="D35" s="64"/>
      <c r="F35" s="110">
        <v>0</v>
      </c>
      <c r="H35" s="110">
        <v>0</v>
      </c>
      <c r="K35" s="110">
        <v>0</v>
      </c>
      <c r="N35" s="98"/>
      <c r="P35" s="110">
        <v>0</v>
      </c>
      <c r="S35" s="110">
        <f>+P35+K35</f>
        <v>0</v>
      </c>
      <c r="U35" s="110">
        <v>-40000000</v>
      </c>
      <c r="W35" s="112">
        <f>+U35+S35+H35+F35</f>
        <v>-40000000</v>
      </c>
      <c r="X35" s="129"/>
      <c r="Y35" s="112">
        <v>0</v>
      </c>
      <c r="Z35" s="16"/>
    </row>
    <row r="36" spans="1:26" ht="5.85" customHeight="1" x14ac:dyDescent="0.2">
      <c r="N36" s="98"/>
      <c r="W36" s="100"/>
      <c r="X36" s="129"/>
      <c r="Y36" s="100"/>
      <c r="Z36" s="16"/>
    </row>
    <row r="37" spans="1:26" ht="17.45" customHeight="1" x14ac:dyDescent="0.2">
      <c r="A37" s="71" t="s">
        <v>89</v>
      </c>
      <c r="B37" s="64"/>
      <c r="C37" s="64"/>
      <c r="D37" s="64"/>
      <c r="F37" s="110">
        <v>-37000000</v>
      </c>
      <c r="H37" s="110">
        <v>-39000000</v>
      </c>
      <c r="K37" s="110">
        <v>-16000000</v>
      </c>
      <c r="N37" s="98"/>
      <c r="P37" s="110">
        <v>-8000000</v>
      </c>
      <c r="S37" s="110">
        <f>+P37+K37</f>
        <v>-24000000</v>
      </c>
      <c r="U37" s="110">
        <v>-31000000</v>
      </c>
      <c r="W37" s="112">
        <f>+U37+S37+H37+F37</f>
        <v>-131000000</v>
      </c>
      <c r="X37" s="129"/>
      <c r="Y37" s="112">
        <v>-24000000</v>
      </c>
      <c r="Z37" s="16"/>
    </row>
    <row r="38" spans="1:26" ht="5.85" customHeight="1" x14ac:dyDescent="0.2">
      <c r="N38" s="98"/>
      <c r="W38" s="100"/>
      <c r="X38" s="129"/>
      <c r="Y38" s="100"/>
      <c r="Z38" s="16"/>
    </row>
    <row r="39" spans="1:26" ht="17.45" customHeight="1" x14ac:dyDescent="0.2">
      <c r="A39" s="71" t="s">
        <v>90</v>
      </c>
      <c r="B39" s="64"/>
      <c r="C39" s="64"/>
      <c r="D39" s="64"/>
      <c r="F39" s="110">
        <v>-100000000</v>
      </c>
      <c r="H39" s="110">
        <v>-50000000</v>
      </c>
      <c r="K39" s="110">
        <v>229000000</v>
      </c>
      <c r="N39" s="98"/>
      <c r="P39" s="110">
        <v>-85000000</v>
      </c>
      <c r="S39" s="101">
        <f>+P39+K39</f>
        <v>144000000</v>
      </c>
      <c r="T39" s="101"/>
      <c r="U39" s="101">
        <v>125000000</v>
      </c>
      <c r="W39" s="104">
        <f>+U39+S39+H39+F39</f>
        <v>119000000</v>
      </c>
      <c r="X39" s="129"/>
      <c r="Y39" s="112">
        <v>-155000000</v>
      </c>
      <c r="Z39" s="16"/>
    </row>
    <row r="40" spans="1:26" ht="5.85" customHeight="1" x14ac:dyDescent="0.2">
      <c r="N40" s="98"/>
      <c r="W40" s="100"/>
      <c r="X40" s="129"/>
      <c r="Y40" s="100"/>
      <c r="Z40" s="16"/>
    </row>
    <row r="41" spans="1:26" ht="17.45" customHeight="1" x14ac:dyDescent="0.2">
      <c r="A41" s="71" t="s">
        <v>91</v>
      </c>
      <c r="B41" s="64"/>
      <c r="C41" s="64"/>
      <c r="D41" s="64"/>
      <c r="F41" s="110">
        <v>-73000000</v>
      </c>
      <c r="H41" s="110">
        <v>-67000000</v>
      </c>
      <c r="K41" s="110">
        <v>-31000000</v>
      </c>
      <c r="N41" s="98"/>
      <c r="P41" s="110">
        <v>-33000000</v>
      </c>
      <c r="S41" s="110">
        <f>+P41+K41</f>
        <v>-64000000</v>
      </c>
      <c r="U41" s="110">
        <v>-71000000</v>
      </c>
      <c r="W41" s="112">
        <f>+U41+S41+H41+F41</f>
        <v>-275000000</v>
      </c>
      <c r="X41" s="129"/>
      <c r="Y41" s="112">
        <v>-62000000</v>
      </c>
      <c r="Z41" s="16"/>
    </row>
    <row r="42" spans="1:26" ht="5.85" customHeight="1" x14ac:dyDescent="0.2">
      <c r="N42" s="98"/>
      <c r="W42" s="132"/>
      <c r="X42" s="129"/>
      <c r="Y42" s="132"/>
      <c r="Z42" s="16"/>
    </row>
    <row r="43" spans="1:26" ht="17.45" customHeight="1" x14ac:dyDescent="0.2">
      <c r="A43" s="71" t="s">
        <v>92</v>
      </c>
      <c r="B43" s="64"/>
      <c r="C43" s="64"/>
      <c r="D43" s="64"/>
      <c r="F43" s="106">
        <f>+F19+F21+F25+F27+F29+F31+F33+F35+F37+F39+F41+F23</f>
        <v>161000000</v>
      </c>
      <c r="H43" s="106">
        <f>+H19+H21+H25+H27+H29+H31+H33+H35+H37+H39+H41+H23</f>
        <v>61000000</v>
      </c>
      <c r="K43" s="106">
        <f>+K19+K21+K25+K27+K29+K31+K33+K35+K37+K39+K41+K23</f>
        <v>190000000</v>
      </c>
      <c r="N43" s="98"/>
      <c r="P43" s="106">
        <f>+P19+P21+P25+P27+P29+P31+P33+P35+P37+P39+P41+P23</f>
        <v>4000000</v>
      </c>
      <c r="S43" s="106">
        <f>+S19+S21+S25+S27+S29+S31+S33+S35+S37+S39+S41+S23</f>
        <v>194000000</v>
      </c>
      <c r="U43" s="106">
        <f>+U19+U21+U25+U27+U29+U31+U33+U35+U37+U39+U41+U23</f>
        <v>-544000000</v>
      </c>
      <c r="W43" s="107">
        <f>+W19+W21+W25+W27+W29+W31+W33+W35+W37+W39+W41+W23</f>
        <v>-128000000</v>
      </c>
      <c r="X43" s="129"/>
      <c r="Y43" s="107">
        <f>+Y19+Y21+Y25+Y27+Y29+Y31+Y33+Y35+Y37+Y39+Y41+Y23</f>
        <v>175000000</v>
      </c>
      <c r="Z43" s="16"/>
    </row>
    <row r="44" spans="1:26" ht="9.1999999999999993" customHeight="1" x14ac:dyDescent="0.2">
      <c r="N44" s="98"/>
      <c r="W44" s="100"/>
      <c r="X44" s="129"/>
      <c r="Y44" s="100"/>
      <c r="Z44" s="16"/>
    </row>
    <row r="45" spans="1:26" ht="15" customHeight="1" x14ac:dyDescent="0.2">
      <c r="A45" s="94" t="s">
        <v>93</v>
      </c>
      <c r="B45" s="64"/>
      <c r="C45" s="64"/>
      <c r="D45" s="64"/>
      <c r="F45" s="110">
        <v>-9000000</v>
      </c>
      <c r="H45" s="110">
        <v>-4000000</v>
      </c>
      <c r="K45" s="110">
        <v>-434000000</v>
      </c>
      <c r="N45" s="98"/>
      <c r="P45" s="110">
        <v>-17000000</v>
      </c>
      <c r="S45" s="110">
        <f>+P45+K45</f>
        <v>-451000000</v>
      </c>
      <c r="U45" s="110">
        <v>-29000000</v>
      </c>
      <c r="W45" s="112">
        <f>+U45+S45+H45+F45</f>
        <v>-493000000</v>
      </c>
      <c r="X45" s="129"/>
      <c r="Y45" s="112">
        <v>-7000000</v>
      </c>
      <c r="Z45" s="16"/>
    </row>
    <row r="46" spans="1:26" ht="9.1999999999999993" customHeight="1" x14ac:dyDescent="0.2">
      <c r="N46" s="98"/>
      <c r="W46" s="132"/>
      <c r="X46" s="129"/>
      <c r="Y46" s="132"/>
      <c r="Z46" s="16"/>
    </row>
    <row r="47" spans="1:26" ht="15.75" customHeight="1" x14ac:dyDescent="0.25">
      <c r="A47" s="95" t="s">
        <v>34</v>
      </c>
      <c r="B47" s="64"/>
      <c r="C47" s="64"/>
      <c r="D47" s="64"/>
      <c r="F47" s="114">
        <f>+F45+F43</f>
        <v>152000000</v>
      </c>
      <c r="H47" s="114">
        <f>+H45+H43</f>
        <v>57000000</v>
      </c>
      <c r="K47" s="114">
        <f>+K45+K43</f>
        <v>-244000000</v>
      </c>
      <c r="N47" s="98"/>
      <c r="P47" s="114">
        <f>+P45+P43</f>
        <v>-13000000</v>
      </c>
      <c r="S47" s="114">
        <f>+S45+S43</f>
        <v>-257000000</v>
      </c>
      <c r="U47" s="114">
        <f>+U45+U43</f>
        <v>-573000000</v>
      </c>
      <c r="W47" s="115">
        <f>+W45+W43</f>
        <v>-621000000</v>
      </c>
      <c r="X47" s="129"/>
      <c r="Y47" s="115">
        <f>+Y45+Y43</f>
        <v>168000000</v>
      </c>
      <c r="Z47" s="16"/>
    </row>
    <row r="48" spans="1:26" ht="16.7" customHeight="1" x14ac:dyDescent="0.2">
      <c r="F48" s="58"/>
      <c r="H48" s="58"/>
      <c r="K48" s="58"/>
      <c r="P48" s="58"/>
      <c r="S48" s="58"/>
      <c r="U48" s="58"/>
      <c r="W48" s="58"/>
      <c r="Y48" s="58"/>
    </row>
    <row r="49" spans="1:25" ht="32.450000000000003" customHeight="1" x14ac:dyDescent="0.2">
      <c r="A49" s="69" t="s">
        <v>94</v>
      </c>
      <c r="B49" s="64"/>
      <c r="C49" s="64"/>
      <c r="D49" s="64"/>
      <c r="E49" s="64"/>
      <c r="F49" s="64"/>
      <c r="G49" s="64"/>
      <c r="H49" s="64"/>
      <c r="I49" s="64"/>
      <c r="J49" s="64"/>
      <c r="K49" s="64"/>
      <c r="L49" s="64"/>
      <c r="M49" s="64"/>
      <c r="N49" s="64"/>
      <c r="O49" s="64"/>
      <c r="P49" s="64"/>
      <c r="Q49" s="64"/>
      <c r="R49" s="64"/>
      <c r="S49" s="64"/>
      <c r="T49" s="64"/>
      <c r="U49" s="64"/>
      <c r="V49" s="64"/>
      <c r="W49" s="64"/>
      <c r="X49" s="64"/>
      <c r="Y49" s="64"/>
    </row>
    <row r="50" spans="1:25" ht="20.100000000000001" customHeight="1" x14ac:dyDescent="0.2">
      <c r="A50" s="69" t="s">
        <v>95</v>
      </c>
      <c r="B50" s="64"/>
      <c r="C50" s="64"/>
      <c r="D50" s="64"/>
      <c r="E50" s="64"/>
      <c r="F50" s="64"/>
      <c r="G50" s="64"/>
      <c r="H50" s="64"/>
      <c r="I50" s="64"/>
      <c r="J50" s="64"/>
      <c r="K50" s="64"/>
      <c r="L50" s="64"/>
      <c r="M50" s="64"/>
      <c r="N50" s="64"/>
      <c r="O50" s="64"/>
      <c r="P50" s="64"/>
      <c r="Q50" s="64"/>
      <c r="R50" s="64"/>
      <c r="S50" s="64"/>
      <c r="T50" s="64"/>
      <c r="U50" s="64"/>
      <c r="V50" s="64"/>
      <c r="W50" s="64"/>
      <c r="X50" s="64"/>
      <c r="Y50" s="64"/>
    </row>
    <row r="51" spans="1:25" ht="15.75" customHeight="1" x14ac:dyDescent="0.2"/>
    <row r="52" spans="1:25" ht="15.75" customHeight="1" x14ac:dyDescent="0.2"/>
    <row r="53" spans="1:25" ht="15.75" customHeight="1" x14ac:dyDescent="0.2"/>
    <row r="54" spans="1:25" ht="15.75" customHeight="1" x14ac:dyDescent="0.2"/>
    <row r="55" spans="1:25" ht="15" customHeight="1" x14ac:dyDescent="0.2"/>
    <row r="56" spans="1:25" ht="15" customHeight="1" x14ac:dyDescent="0.2"/>
    <row r="57" spans="1:25" ht="15" customHeight="1" x14ac:dyDescent="0.2"/>
    <row r="58" spans="1:25" ht="15" customHeight="1" x14ac:dyDescent="0.2"/>
    <row r="59" spans="1:25" ht="15" customHeight="1" x14ac:dyDescent="0.2"/>
    <row r="60" spans="1:25" ht="15" customHeight="1" x14ac:dyDescent="0.2"/>
    <row r="61" spans="1:25" ht="15" customHeight="1" x14ac:dyDescent="0.2"/>
    <row r="62" spans="1:25" ht="15" customHeight="1" x14ac:dyDescent="0.2"/>
    <row r="63" spans="1:25" ht="15" customHeight="1" x14ac:dyDescent="0.2"/>
  </sheetData>
  <mergeCells count="35">
    <mergeCell ref="A1:E1"/>
    <mergeCell ref="A3:E3"/>
    <mergeCell ref="A2:F2"/>
    <mergeCell ref="A11:C11"/>
    <mergeCell ref="A13:C13"/>
    <mergeCell ref="A31:D31"/>
    <mergeCell ref="O9:Q9"/>
    <mergeCell ref="J9:L9"/>
    <mergeCell ref="A15:C15"/>
    <mergeCell ref="A17:D17"/>
    <mergeCell ref="A19:D19"/>
    <mergeCell ref="A21:C21"/>
    <mergeCell ref="A25:C25"/>
    <mergeCell ref="A23:C23"/>
    <mergeCell ref="O8:Q8"/>
    <mergeCell ref="O7:Q7"/>
    <mergeCell ref="O6:Q6"/>
    <mergeCell ref="A27:D27"/>
    <mergeCell ref="A29:D29"/>
    <mergeCell ref="Q1:Y1"/>
    <mergeCell ref="X2:Y3"/>
    <mergeCell ref="A49:Y49"/>
    <mergeCell ref="A50:Y50"/>
    <mergeCell ref="A43:D43"/>
    <mergeCell ref="A33:D33"/>
    <mergeCell ref="A35:D35"/>
    <mergeCell ref="A37:D37"/>
    <mergeCell ref="A39:D39"/>
    <mergeCell ref="A41:D41"/>
    <mergeCell ref="A45:D45"/>
    <mergeCell ref="A47:D47"/>
    <mergeCell ref="J8:L8"/>
    <mergeCell ref="J7:L7"/>
    <mergeCell ref="F6:L6"/>
    <mergeCell ref="F8:H8"/>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9"/>
  <sheetViews>
    <sheetView showRuler="0" topLeftCell="A7" workbookViewId="0">
      <selection activeCell="A39" sqref="A39:S39"/>
    </sheetView>
  </sheetViews>
  <sheetFormatPr defaultColWidth="13.7109375" defaultRowHeight="12.75" x14ac:dyDescent="0.2"/>
  <cols>
    <col min="1" max="4" width="12.140625" customWidth="1"/>
    <col min="5" max="5" width="0.42578125" customWidth="1"/>
    <col min="6" max="6" width="15.140625" customWidth="1"/>
    <col min="7" max="7" width="1" customWidth="1"/>
    <col min="8" max="8" width="15.140625" customWidth="1"/>
    <col min="9" max="9" width="1" customWidth="1"/>
    <col min="10" max="10" width="0.28515625" customWidth="1"/>
    <col min="11" max="11" width="14.28515625" customWidth="1"/>
    <col min="12" max="12" width="0.28515625" customWidth="1"/>
    <col min="13" max="14" width="0.5703125" customWidth="1"/>
    <col min="15" max="15" width="0.28515625" customWidth="1"/>
    <col min="16" max="16" width="14.28515625" customWidth="1"/>
    <col min="17" max="17" width="0.28515625" customWidth="1"/>
    <col min="18" max="18" width="1" customWidth="1"/>
    <col min="19" max="19" width="15.140625" customWidth="1"/>
    <col min="20" max="20" width="1" customWidth="1"/>
    <col min="21" max="21" width="15.140625" customWidth="1"/>
    <col min="22" max="22" width="1" customWidth="1"/>
    <col min="23" max="23" width="15.140625" customWidth="1"/>
    <col min="24" max="24" width="1" customWidth="1"/>
    <col min="25" max="25" width="15.140625" customWidth="1"/>
  </cols>
  <sheetData>
    <row r="1" spans="1:26" ht="26.65" customHeight="1" x14ac:dyDescent="0.3">
      <c r="A1" s="82" t="s">
        <v>3</v>
      </c>
      <c r="B1" s="64"/>
      <c r="C1" s="64"/>
      <c r="D1" s="64"/>
      <c r="Q1" s="77" t="s">
        <v>96</v>
      </c>
      <c r="R1" s="64"/>
      <c r="S1" s="64"/>
      <c r="T1" s="64"/>
      <c r="U1" s="64"/>
      <c r="V1" s="64"/>
      <c r="W1" s="64"/>
      <c r="X1" s="64"/>
      <c r="Y1" s="64"/>
    </row>
    <row r="2" spans="1:26" ht="16.7" customHeight="1" x14ac:dyDescent="0.2">
      <c r="A2" s="83" t="s">
        <v>97</v>
      </c>
      <c r="B2" s="64"/>
      <c r="C2" s="64"/>
      <c r="D2" s="64"/>
      <c r="E2" s="64"/>
      <c r="F2" s="64"/>
      <c r="G2" s="64"/>
      <c r="H2" s="64"/>
      <c r="I2" s="64"/>
      <c r="J2" s="64"/>
      <c r="X2" s="78"/>
      <c r="Y2" s="78"/>
    </row>
    <row r="3" spans="1:26" ht="16.7" customHeight="1" x14ac:dyDescent="0.2">
      <c r="A3" s="83" t="s">
        <v>6</v>
      </c>
      <c r="B3" s="64"/>
      <c r="C3" s="64"/>
      <c r="D3" s="64"/>
      <c r="E3" s="64"/>
      <c r="F3" s="64"/>
      <c r="G3" s="64"/>
      <c r="H3" s="64"/>
      <c r="X3" s="78"/>
      <c r="Y3" s="78"/>
    </row>
    <row r="4" spans="1:26" ht="15.75" customHeight="1" x14ac:dyDescent="0.2"/>
    <row r="5" spans="1:26" ht="17.45" customHeight="1" x14ac:dyDescent="0.2"/>
    <row r="6" spans="1:26" ht="16.7" customHeight="1" x14ac:dyDescent="0.25">
      <c r="F6" s="79" t="s">
        <v>7</v>
      </c>
      <c r="G6" s="75"/>
      <c r="H6" s="75"/>
      <c r="I6" s="75"/>
      <c r="J6" s="75"/>
      <c r="K6" s="75"/>
      <c r="L6" s="75"/>
      <c r="M6" s="15"/>
      <c r="N6" s="45"/>
      <c r="O6" s="75" t="s">
        <v>8</v>
      </c>
      <c r="P6" s="75"/>
      <c r="Q6" s="76"/>
      <c r="R6" s="46"/>
      <c r="S6" s="32" t="s">
        <v>76</v>
      </c>
      <c r="T6" s="33"/>
      <c r="U6" s="34" t="s">
        <v>8</v>
      </c>
      <c r="V6" s="47"/>
      <c r="W6" s="4" t="s">
        <v>98</v>
      </c>
      <c r="X6" s="47"/>
      <c r="Y6" s="34" t="s">
        <v>8</v>
      </c>
      <c r="Z6" s="16"/>
    </row>
    <row r="7" spans="1:26" ht="16.7" customHeight="1" x14ac:dyDescent="0.25">
      <c r="F7" s="17"/>
      <c r="G7" s="17"/>
      <c r="H7" s="17"/>
      <c r="I7" s="17"/>
      <c r="J7" s="73" t="s">
        <v>9</v>
      </c>
      <c r="K7" s="73"/>
      <c r="L7" s="73"/>
      <c r="M7" s="18"/>
      <c r="N7" s="19"/>
      <c r="O7" s="73" t="s">
        <v>9</v>
      </c>
      <c r="P7" s="73"/>
      <c r="Q7" s="73"/>
      <c r="S7" s="32" t="s">
        <v>10</v>
      </c>
      <c r="T7" s="32"/>
      <c r="U7" s="3" t="s">
        <v>10</v>
      </c>
      <c r="V7" s="51"/>
      <c r="W7" s="36" t="s">
        <v>45</v>
      </c>
      <c r="X7" s="47"/>
      <c r="Y7" s="4" t="s">
        <v>10</v>
      </c>
      <c r="Z7" s="16"/>
    </row>
    <row r="8" spans="1:26" ht="16.7" customHeight="1" x14ac:dyDescent="0.25">
      <c r="F8" s="72" t="s">
        <v>12</v>
      </c>
      <c r="G8" s="64"/>
      <c r="H8" s="64"/>
      <c r="J8" s="72" t="s">
        <v>13</v>
      </c>
      <c r="K8" s="64"/>
      <c r="L8" s="64"/>
      <c r="N8" s="21"/>
      <c r="O8" s="72" t="s">
        <v>13</v>
      </c>
      <c r="P8" s="64"/>
      <c r="Q8" s="64"/>
      <c r="S8" s="5" t="s">
        <v>14</v>
      </c>
      <c r="T8" s="32"/>
      <c r="U8" s="5" t="s">
        <v>14</v>
      </c>
      <c r="V8" s="51"/>
      <c r="W8" s="6" t="s">
        <v>14</v>
      </c>
      <c r="X8" s="47"/>
      <c r="Y8" s="6" t="s">
        <v>14</v>
      </c>
      <c r="Z8" s="16"/>
    </row>
    <row r="9" spans="1:26" ht="15.75" customHeight="1" x14ac:dyDescent="0.2">
      <c r="F9" s="7">
        <v>45747</v>
      </c>
      <c r="G9" s="9"/>
      <c r="H9" s="8">
        <v>45838</v>
      </c>
      <c r="I9" s="9"/>
      <c r="J9" s="81" t="s">
        <v>16</v>
      </c>
      <c r="K9" s="81"/>
      <c r="L9" s="81"/>
      <c r="M9" s="22"/>
      <c r="N9" s="23"/>
      <c r="O9" s="81" t="s">
        <v>17</v>
      </c>
      <c r="P9" s="81"/>
      <c r="Q9" s="89"/>
      <c r="R9" s="24"/>
      <c r="S9" s="11">
        <v>45930</v>
      </c>
      <c r="T9" s="24"/>
      <c r="U9" s="11">
        <v>46022</v>
      </c>
      <c r="V9" s="24"/>
      <c r="W9" s="11">
        <v>46022</v>
      </c>
      <c r="X9" s="24"/>
      <c r="Y9" s="11">
        <v>46112</v>
      </c>
      <c r="Z9" s="16"/>
    </row>
    <row r="10" spans="1:26" ht="5.0999999999999996" customHeight="1" x14ac:dyDescent="0.2">
      <c r="F10" s="17"/>
      <c r="G10" s="17"/>
      <c r="H10" s="17"/>
      <c r="I10" s="17"/>
      <c r="J10" s="17"/>
      <c r="K10" s="17"/>
      <c r="L10" s="17"/>
      <c r="M10" s="25"/>
      <c r="N10" s="19"/>
      <c r="O10" s="17"/>
      <c r="P10" s="17"/>
      <c r="Q10" s="17"/>
      <c r="S10" s="17"/>
      <c r="U10" s="17"/>
      <c r="W10" s="26"/>
      <c r="X10" s="47"/>
      <c r="Y10" s="26"/>
      <c r="Z10" s="16"/>
    </row>
    <row r="11" spans="1:26" ht="20.100000000000001" customHeight="1" x14ac:dyDescent="0.25">
      <c r="A11" s="70" t="s">
        <v>99</v>
      </c>
      <c r="B11" s="64"/>
      <c r="C11" s="64"/>
      <c r="D11" s="64"/>
      <c r="N11" s="27"/>
      <c r="W11" s="28"/>
      <c r="X11" s="47"/>
      <c r="Y11" s="28"/>
      <c r="Z11" s="16"/>
    </row>
    <row r="12" spans="1:26" ht="5.0999999999999996" customHeight="1" x14ac:dyDescent="0.2">
      <c r="N12" s="27"/>
      <c r="W12" s="28"/>
      <c r="X12" s="47"/>
      <c r="Y12" s="28"/>
      <c r="Z12" s="16"/>
    </row>
    <row r="13" spans="1:26" ht="20.100000000000001" customHeight="1" x14ac:dyDescent="0.2">
      <c r="A13" s="71" t="s">
        <v>100</v>
      </c>
      <c r="B13" s="64"/>
      <c r="C13" s="64"/>
      <c r="D13" s="64"/>
      <c r="F13" s="97">
        <f>+'Sch. 1'!F36</f>
        <v>152000000</v>
      </c>
      <c r="G13" s="170"/>
      <c r="H13" s="97">
        <f>+'Sch. 1'!H36</f>
        <v>57000000</v>
      </c>
      <c r="I13" s="170"/>
      <c r="J13" s="170"/>
      <c r="K13" s="97">
        <f>+'Sch. 1'!K36</f>
        <v>-244000000</v>
      </c>
      <c r="L13" s="170"/>
      <c r="M13" s="170"/>
      <c r="N13" s="171"/>
      <c r="O13" s="170"/>
      <c r="P13" s="97">
        <f>+'Sch. 1'!P36</f>
        <v>-13000000</v>
      </c>
      <c r="Q13" s="170"/>
      <c r="R13" s="170"/>
      <c r="S13" s="97">
        <f>+P13+K13</f>
        <v>-257000000</v>
      </c>
      <c r="T13" s="170"/>
      <c r="U13" s="97">
        <v>-573000000</v>
      </c>
      <c r="V13" s="170"/>
      <c r="W13" s="99">
        <f>+U13+S13+H13+F13</f>
        <v>-621000000</v>
      </c>
      <c r="X13" s="172"/>
      <c r="Y13" s="99">
        <v>168000000</v>
      </c>
      <c r="Z13" s="16"/>
    </row>
    <row r="14" spans="1:26" ht="5.0999999999999996" customHeight="1" x14ac:dyDescent="0.2">
      <c r="N14" s="98"/>
      <c r="U14" s="123"/>
      <c r="W14" s="100"/>
      <c r="X14" s="129"/>
      <c r="Y14" s="100"/>
      <c r="Z14" s="16"/>
    </row>
    <row r="15" spans="1:26" ht="20.100000000000001" customHeight="1" x14ac:dyDescent="0.2">
      <c r="A15" s="71" t="s">
        <v>101</v>
      </c>
      <c r="B15" s="64"/>
      <c r="C15" s="64"/>
      <c r="D15" s="64"/>
      <c r="F15" s="101">
        <f>+'Sch. 8'!F31</f>
        <v>43000000</v>
      </c>
      <c r="G15" s="102"/>
      <c r="H15" s="101">
        <f>+'Sch. 8'!H31</f>
        <v>258000000</v>
      </c>
      <c r="I15" s="102"/>
      <c r="J15" s="102"/>
      <c r="K15" s="101">
        <f>+'Sch. 8'!K31</f>
        <v>82000000</v>
      </c>
      <c r="L15" s="102"/>
      <c r="M15" s="102"/>
      <c r="N15" s="103"/>
      <c r="O15" s="102"/>
      <c r="P15" s="101">
        <f>+'Sch. 8'!P31</f>
        <v>151000000</v>
      </c>
      <c r="Q15" s="102"/>
      <c r="R15" s="102"/>
      <c r="S15" s="101">
        <f>+P15+K15</f>
        <v>233000000</v>
      </c>
      <c r="T15" s="102"/>
      <c r="U15" s="101">
        <f>+'Sch. 8'!U31</f>
        <v>444000000</v>
      </c>
      <c r="V15" s="102"/>
      <c r="W15" s="104">
        <f>+U15+S15+H15+F15</f>
        <v>978000000</v>
      </c>
      <c r="X15" s="131"/>
      <c r="Y15" s="104">
        <v>93000000</v>
      </c>
      <c r="Z15" s="16"/>
    </row>
    <row r="16" spans="1:26" ht="5.0999999999999996" customHeight="1" x14ac:dyDescent="0.2">
      <c r="N16" s="98"/>
      <c r="U16" s="187"/>
      <c r="W16" s="132"/>
      <c r="X16" s="129"/>
      <c r="Y16" s="132"/>
      <c r="Z16" s="16"/>
    </row>
    <row r="17" spans="1:26" ht="20.100000000000001" customHeight="1" x14ac:dyDescent="0.2">
      <c r="A17" s="71" t="s">
        <v>102</v>
      </c>
      <c r="B17" s="64"/>
      <c r="C17" s="64"/>
      <c r="D17" s="64"/>
      <c r="F17" s="114">
        <f>+F13+F15</f>
        <v>195000000</v>
      </c>
      <c r="G17" s="170"/>
      <c r="H17" s="114">
        <f>+H13+H15</f>
        <v>315000000</v>
      </c>
      <c r="I17" s="170"/>
      <c r="J17" s="170"/>
      <c r="K17" s="114">
        <f>+K13+K15</f>
        <v>-162000000</v>
      </c>
      <c r="L17" s="170"/>
      <c r="M17" s="170"/>
      <c r="N17" s="171"/>
      <c r="O17" s="170"/>
      <c r="P17" s="114">
        <f>+P13+P15</f>
        <v>138000000</v>
      </c>
      <c r="Q17" s="170"/>
      <c r="R17" s="170"/>
      <c r="S17" s="114">
        <f>+S13+S15</f>
        <v>-24000000</v>
      </c>
      <c r="T17" s="170"/>
      <c r="U17" s="114">
        <f>+U13+U15</f>
        <v>-129000000</v>
      </c>
      <c r="V17" s="170"/>
      <c r="W17" s="115">
        <f>+W13+W15</f>
        <v>357000000</v>
      </c>
      <c r="X17" s="172"/>
      <c r="Y17" s="115">
        <f>+Y13+Y15</f>
        <v>261000000</v>
      </c>
      <c r="Z17" s="16"/>
    </row>
    <row r="18" spans="1:26" ht="5.0999999999999996" customHeight="1" x14ac:dyDescent="0.2">
      <c r="F18" s="116"/>
      <c r="H18" s="116"/>
      <c r="K18" s="116"/>
      <c r="N18" s="98"/>
      <c r="P18" s="116"/>
      <c r="S18" s="116"/>
      <c r="U18" s="116"/>
      <c r="W18" s="117"/>
      <c r="X18" s="129"/>
      <c r="Y18" s="117"/>
      <c r="Z18" s="16"/>
    </row>
    <row r="19" spans="1:26" ht="16.7" customHeight="1" x14ac:dyDescent="0.2">
      <c r="A19" s="64"/>
      <c r="B19" s="64"/>
      <c r="C19" s="64"/>
      <c r="N19" s="98"/>
      <c r="U19" s="123"/>
      <c r="W19" s="100"/>
      <c r="X19" s="129"/>
      <c r="Y19" s="100"/>
      <c r="Z19" s="16"/>
    </row>
    <row r="20" spans="1:26" ht="5.0999999999999996" customHeight="1" x14ac:dyDescent="0.2">
      <c r="N20" s="98"/>
      <c r="U20" s="123"/>
      <c r="W20" s="100"/>
      <c r="X20" s="129"/>
      <c r="Y20" s="100"/>
      <c r="Z20" s="16"/>
    </row>
    <row r="21" spans="1:26" ht="20.100000000000001" customHeight="1" x14ac:dyDescent="0.25">
      <c r="A21" s="70" t="s">
        <v>103</v>
      </c>
      <c r="B21" s="64"/>
      <c r="C21" s="64"/>
      <c r="D21" s="64"/>
      <c r="N21" s="98"/>
      <c r="U21" s="123"/>
      <c r="W21" s="100"/>
      <c r="X21" s="129"/>
      <c r="Y21" s="100"/>
      <c r="Z21" s="16"/>
    </row>
    <row r="22" spans="1:26" ht="5.0999999999999996" customHeight="1" x14ac:dyDescent="0.2">
      <c r="N22" s="98"/>
      <c r="U22" s="123"/>
      <c r="W22" s="100"/>
      <c r="X22" s="129"/>
      <c r="Y22" s="100"/>
      <c r="Z22" s="16"/>
    </row>
    <row r="23" spans="1:26" ht="20.100000000000001" customHeight="1" x14ac:dyDescent="0.2">
      <c r="A23" s="71" t="s">
        <v>104</v>
      </c>
      <c r="B23" s="64"/>
      <c r="C23" s="64"/>
      <c r="D23" s="64"/>
      <c r="F23" s="124">
        <v>0.22</v>
      </c>
      <c r="G23" s="125"/>
      <c r="H23" s="124">
        <v>0.08</v>
      </c>
      <c r="I23" s="125"/>
      <c r="J23" s="125"/>
      <c r="K23" s="124">
        <f>+'Sch. 1'!K44</f>
        <v>-0.36</v>
      </c>
      <c r="L23" s="125"/>
      <c r="M23" s="125"/>
      <c r="N23" s="126"/>
      <c r="O23" s="125"/>
      <c r="P23" s="124">
        <f>+'Sch. 1'!P44</f>
        <v>-0.01</v>
      </c>
      <c r="Q23" s="125"/>
      <c r="R23" s="125"/>
      <c r="S23" s="124">
        <f>+P23+K23</f>
        <v>-0.37</v>
      </c>
      <c r="T23" s="125"/>
      <c r="U23" s="124">
        <v>-0.52</v>
      </c>
      <c r="V23" s="125"/>
      <c r="W23" s="127">
        <v>-0.57999999999999996</v>
      </c>
      <c r="X23" s="174"/>
      <c r="Y23" s="127">
        <f>+'Sch. 1'!U48</f>
        <v>0.15</v>
      </c>
      <c r="Z23" s="16"/>
    </row>
    <row r="24" spans="1:26" ht="5.0999999999999996" customHeight="1" x14ac:dyDescent="0.2">
      <c r="N24" s="98"/>
      <c r="U24" s="123"/>
      <c r="W24" s="100"/>
      <c r="X24" s="129"/>
      <c r="Y24" s="100"/>
      <c r="Z24" s="16"/>
    </row>
    <row r="25" spans="1:26" ht="35.85" customHeight="1" x14ac:dyDescent="0.2">
      <c r="A25" s="71" t="s">
        <v>105</v>
      </c>
      <c r="B25" s="64"/>
      <c r="C25" s="64"/>
      <c r="D25" s="64"/>
      <c r="F25" s="192">
        <f>+F27-F23</f>
        <v>6.9999999999999979E-2</v>
      </c>
      <c r="G25" s="193"/>
      <c r="H25" s="192">
        <f>+H27-H23</f>
        <v>0.38</v>
      </c>
      <c r="I25" s="193"/>
      <c r="J25" s="193"/>
      <c r="K25" s="192">
        <f>+K27-K23</f>
        <v>0.12</v>
      </c>
      <c r="L25" s="193"/>
      <c r="M25" s="193"/>
      <c r="N25" s="194"/>
      <c r="O25" s="193"/>
      <c r="P25" s="192">
        <f>+P27-P23</f>
        <v>0.13321428571428573</v>
      </c>
      <c r="Q25" s="193"/>
      <c r="R25" s="193"/>
      <c r="S25" s="192">
        <f>+S27-S23</f>
        <v>0.25321428571428573</v>
      </c>
      <c r="T25" s="193"/>
      <c r="U25" s="192">
        <f>+U27-U23</f>
        <v>0.40315217391304303</v>
      </c>
      <c r="V25" s="193"/>
      <c r="W25" s="195">
        <f>+W27-W23</f>
        <v>1.1000000000000001</v>
      </c>
      <c r="X25" s="196"/>
      <c r="Y25" s="195">
        <f>+Y27-Y23</f>
        <v>8.3452593917710011E-2</v>
      </c>
      <c r="Z25" s="16"/>
    </row>
    <row r="26" spans="1:26" ht="5.0999999999999996" customHeight="1" x14ac:dyDescent="0.2">
      <c r="F26" s="193"/>
      <c r="G26" s="193"/>
      <c r="H26" s="193"/>
      <c r="I26" s="193"/>
      <c r="J26" s="193"/>
      <c r="K26" s="193"/>
      <c r="L26" s="193"/>
      <c r="M26" s="193"/>
      <c r="N26" s="194"/>
      <c r="O26" s="193"/>
      <c r="P26" s="193"/>
      <c r="Q26" s="193"/>
      <c r="R26" s="193"/>
      <c r="S26" s="193"/>
      <c r="T26" s="193"/>
      <c r="U26" s="197"/>
      <c r="V26" s="193"/>
      <c r="W26" s="198"/>
      <c r="X26" s="196"/>
      <c r="Y26" s="198"/>
      <c r="Z26" s="16"/>
    </row>
    <row r="27" spans="1:26" ht="20.100000000000001" customHeight="1" x14ac:dyDescent="0.2">
      <c r="A27" s="71" t="s">
        <v>106</v>
      </c>
      <c r="B27" s="64"/>
      <c r="C27" s="64"/>
      <c r="D27" s="64"/>
      <c r="F27" s="199">
        <v>0.28999999999999998</v>
      </c>
      <c r="G27" s="125"/>
      <c r="H27" s="199">
        <v>0.46</v>
      </c>
      <c r="I27" s="125"/>
      <c r="J27" s="125"/>
      <c r="K27" s="199">
        <f>+'Sch. 2'!K33</f>
        <v>-0.24</v>
      </c>
      <c r="L27" s="125"/>
      <c r="M27" s="125"/>
      <c r="N27" s="126"/>
      <c r="O27" s="125"/>
      <c r="P27" s="199">
        <f>+'Sch. 2'!P33</f>
        <v>0.12321428571428572</v>
      </c>
      <c r="Q27" s="125"/>
      <c r="R27" s="125"/>
      <c r="S27" s="199">
        <f>+'Sch. 2'!S33</f>
        <v>-0.11678571428571427</v>
      </c>
      <c r="T27" s="125"/>
      <c r="U27" s="199">
        <v>-0.116847826086957</v>
      </c>
      <c r="V27" s="125"/>
      <c r="W27" s="200">
        <v>0.52</v>
      </c>
      <c r="X27" s="174"/>
      <c r="Y27" s="200">
        <f>+'Sch. 2'!Y33</f>
        <v>0.23345259391771001</v>
      </c>
      <c r="Z27" s="16"/>
    </row>
    <row r="28" spans="1:26" ht="5.0999999999999996" customHeight="1" x14ac:dyDescent="0.2">
      <c r="F28" s="116"/>
      <c r="H28" s="116"/>
      <c r="K28" s="116"/>
      <c r="N28" s="98"/>
      <c r="P28" s="116"/>
      <c r="S28" s="116"/>
      <c r="U28" s="116"/>
      <c r="W28" s="117"/>
      <c r="X28" s="129"/>
      <c r="Y28" s="117"/>
      <c r="Z28" s="16"/>
    </row>
    <row r="29" spans="1:26" ht="19.149999999999999" customHeight="1" x14ac:dyDescent="0.2">
      <c r="A29" s="64"/>
      <c r="B29" s="64"/>
      <c r="C29" s="64"/>
      <c r="D29" s="64"/>
      <c r="N29" s="98"/>
      <c r="U29" s="123"/>
      <c r="W29" s="100"/>
      <c r="X29" s="129"/>
      <c r="Y29" s="100"/>
      <c r="Z29" s="16"/>
    </row>
    <row r="30" spans="1:26" ht="5.0999999999999996" customHeight="1" x14ac:dyDescent="0.2">
      <c r="N30" s="98"/>
      <c r="U30" s="123"/>
      <c r="W30" s="100"/>
      <c r="X30" s="129"/>
      <c r="Y30" s="100"/>
      <c r="Z30" s="16"/>
    </row>
    <row r="31" spans="1:26" ht="5.0999999999999996" customHeight="1" x14ac:dyDescent="0.2">
      <c r="N31" s="98"/>
      <c r="U31" s="123"/>
      <c r="W31" s="100"/>
      <c r="X31" s="129"/>
      <c r="Y31" s="100"/>
      <c r="Z31" s="16"/>
    </row>
    <row r="32" spans="1:26" ht="34.15" customHeight="1" x14ac:dyDescent="0.25">
      <c r="A32" s="70" t="s">
        <v>107</v>
      </c>
      <c r="B32" s="64"/>
      <c r="C32" s="64"/>
      <c r="D32" s="64"/>
      <c r="F32" s="110">
        <f>+'Sch. 1'!F50</f>
        <v>678000000</v>
      </c>
      <c r="H32" s="110">
        <f>+'Sch. 1'!H50</f>
        <v>680000000</v>
      </c>
      <c r="K32" s="110">
        <f>+'Sch. 1'!K50</f>
        <v>675000000</v>
      </c>
      <c r="N32" s="98"/>
      <c r="P32" s="110">
        <f>+'Sch. 1'!P50</f>
        <v>1098000000</v>
      </c>
      <c r="S32" s="175" t="s">
        <v>53</v>
      </c>
      <c r="U32" s="110">
        <f>+'Sch. 1'!S50</f>
        <v>1104000000</v>
      </c>
      <c r="W32" s="176" t="s">
        <v>53</v>
      </c>
      <c r="X32" s="129"/>
      <c r="Y32" s="112">
        <f>+'Sch. 1'!U50</f>
        <v>1118000000</v>
      </c>
      <c r="Z32" s="16"/>
    </row>
    <row r="33" spans="1:26" ht="16.7" customHeight="1" x14ac:dyDescent="0.2">
      <c r="N33" s="98"/>
      <c r="U33" s="123"/>
      <c r="W33" s="100"/>
      <c r="X33" s="129"/>
      <c r="Y33" s="100"/>
      <c r="Z33" s="16"/>
    </row>
    <row r="34" spans="1:26" ht="35.1" customHeight="1" x14ac:dyDescent="0.25">
      <c r="A34" s="70" t="s">
        <v>108</v>
      </c>
      <c r="B34" s="64"/>
      <c r="C34" s="64"/>
      <c r="D34" s="64"/>
      <c r="F34" s="110">
        <v>678000000</v>
      </c>
      <c r="H34" s="110">
        <v>680000000</v>
      </c>
      <c r="K34" s="110">
        <v>675000000</v>
      </c>
      <c r="N34" s="98"/>
      <c r="P34" s="110">
        <v>1120000000</v>
      </c>
      <c r="S34" s="175" t="s">
        <v>53</v>
      </c>
      <c r="U34" s="110">
        <v>1104000000</v>
      </c>
      <c r="W34" s="176" t="s">
        <v>53</v>
      </c>
      <c r="X34" s="177"/>
      <c r="Y34" s="112">
        <v>1118000000</v>
      </c>
      <c r="Z34" s="16"/>
    </row>
    <row r="35" spans="1:26" ht="8.25" customHeight="1" x14ac:dyDescent="0.2">
      <c r="W35" s="31"/>
      <c r="X35" s="47"/>
      <c r="Y35" s="31"/>
      <c r="Z35" s="16"/>
    </row>
    <row r="36" spans="1:26" ht="15.75" customHeight="1" x14ac:dyDescent="0.2">
      <c r="W36" s="17"/>
      <c r="Y36" s="17"/>
    </row>
    <row r="37" spans="1:26" ht="15.75" customHeight="1" x14ac:dyDescent="0.2"/>
    <row r="38" spans="1:26" ht="29.1" customHeight="1" x14ac:dyDescent="0.2">
      <c r="A38" s="69" t="s">
        <v>151</v>
      </c>
      <c r="B38" s="69"/>
      <c r="C38" s="69"/>
      <c r="D38" s="69"/>
      <c r="E38" s="69"/>
      <c r="F38" s="69"/>
      <c r="G38" s="69"/>
      <c r="H38" s="69"/>
      <c r="I38" s="69"/>
      <c r="J38" s="69"/>
      <c r="K38" s="69"/>
      <c r="L38" s="69"/>
      <c r="M38" s="69"/>
      <c r="N38" s="69"/>
      <c r="O38" s="69"/>
      <c r="P38" s="69"/>
      <c r="Q38" s="69"/>
      <c r="R38" s="69"/>
      <c r="S38" s="69"/>
      <c r="T38" s="69"/>
      <c r="U38" s="69"/>
      <c r="V38" s="69"/>
      <c r="W38" s="69"/>
      <c r="X38" s="64"/>
      <c r="Y38" s="64"/>
    </row>
    <row r="39" spans="1:26" ht="22.5" customHeight="1" x14ac:dyDescent="0.2">
      <c r="A39" s="69" t="s">
        <v>109</v>
      </c>
      <c r="B39" s="69"/>
      <c r="C39" s="69"/>
      <c r="D39" s="69"/>
      <c r="E39" s="69"/>
      <c r="F39" s="69"/>
      <c r="G39" s="69"/>
      <c r="H39" s="69"/>
      <c r="I39" s="69"/>
      <c r="J39" s="69"/>
      <c r="K39" s="69"/>
      <c r="L39" s="69"/>
      <c r="M39" s="69"/>
      <c r="N39" s="69"/>
      <c r="O39" s="69"/>
      <c r="P39" s="69"/>
      <c r="Q39" s="69"/>
      <c r="R39" s="69"/>
      <c r="S39" s="69"/>
      <c r="T39" s="13"/>
      <c r="U39" s="13"/>
      <c r="V39" s="13"/>
      <c r="W39" s="13"/>
    </row>
    <row r="40" spans="1:26" ht="22.5" customHeight="1" x14ac:dyDescent="0.2">
      <c r="A40" s="69" t="s">
        <v>110</v>
      </c>
      <c r="B40" s="69"/>
      <c r="C40" s="69"/>
      <c r="D40" s="69"/>
      <c r="E40" s="69"/>
      <c r="F40" s="69"/>
      <c r="G40" s="69"/>
      <c r="H40" s="69"/>
      <c r="I40" s="69"/>
      <c r="J40" s="69"/>
      <c r="K40" s="69"/>
      <c r="L40" s="69"/>
      <c r="M40" s="69"/>
      <c r="N40" s="69"/>
      <c r="O40" s="69"/>
      <c r="P40" s="69"/>
      <c r="Q40" s="69"/>
      <c r="R40" s="69"/>
      <c r="S40" s="69"/>
      <c r="T40" s="69"/>
      <c r="U40" s="69"/>
      <c r="V40" s="69"/>
      <c r="W40" s="69"/>
      <c r="X40" s="64"/>
      <c r="Y40" s="64"/>
    </row>
    <row r="41" spans="1:26" ht="15" customHeight="1" x14ac:dyDescent="0.2"/>
    <row r="42" spans="1:26" ht="15" customHeight="1" x14ac:dyDescent="0.2"/>
    <row r="43" spans="1:26" ht="15" customHeight="1" x14ac:dyDescent="0.2"/>
    <row r="44" spans="1:26" ht="15" customHeight="1" x14ac:dyDescent="0.2"/>
    <row r="45" spans="1:26" ht="15" customHeight="1" x14ac:dyDescent="0.2"/>
    <row r="46" spans="1:26" ht="15" customHeight="1" x14ac:dyDescent="0.2"/>
    <row r="47" spans="1:26" ht="15" customHeight="1" x14ac:dyDescent="0.2"/>
    <row r="48" spans="1:26" ht="15" customHeight="1" x14ac:dyDescent="0.2"/>
    <row r="49" ht="15" customHeight="1" x14ac:dyDescent="0.2"/>
  </sheetData>
  <mergeCells count="29">
    <mergeCell ref="J7:L7"/>
    <mergeCell ref="F6:L6"/>
    <mergeCell ref="F8:H8"/>
    <mergeCell ref="O7:Q7"/>
    <mergeCell ref="O6:Q6"/>
    <mergeCell ref="Q1:Y1"/>
    <mergeCell ref="X2:Y3"/>
    <mergeCell ref="A25:D25"/>
    <mergeCell ref="O9:Q9"/>
    <mergeCell ref="J9:L9"/>
    <mergeCell ref="A15:D15"/>
    <mergeCell ref="A17:D17"/>
    <mergeCell ref="A19:C19"/>
    <mergeCell ref="A21:D21"/>
    <mergeCell ref="A23:D23"/>
    <mergeCell ref="A1:D1"/>
    <mergeCell ref="A3:H3"/>
    <mergeCell ref="A2:J2"/>
    <mergeCell ref="A11:D11"/>
    <mergeCell ref="A38:Y38"/>
    <mergeCell ref="A40:Y40"/>
    <mergeCell ref="A39:S39"/>
    <mergeCell ref="A34:D34"/>
    <mergeCell ref="O8:Q8"/>
    <mergeCell ref="A27:D27"/>
    <mergeCell ref="A29:D29"/>
    <mergeCell ref="A32:D32"/>
    <mergeCell ref="A13:D13"/>
    <mergeCell ref="J8:L8"/>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Cover</vt:lpstr>
      <vt:lpstr>Intro</vt:lpstr>
      <vt:lpstr>Sch. 1</vt:lpstr>
      <vt:lpstr>Sch. 2</vt:lpstr>
      <vt:lpstr>Sch. 3</vt:lpstr>
      <vt:lpstr>Sch. 4</vt:lpstr>
      <vt:lpstr>Sch. 5</vt:lpstr>
      <vt:lpstr>Sch. 6</vt:lpstr>
      <vt:lpstr>Sch. 7</vt:lpstr>
      <vt:lpstr>Sch. 8</vt:lpstr>
      <vt:lpstr>Sch. 9</vt:lpstr>
      <vt:lpstr>Cover!Print_Area</vt:lpstr>
      <vt:lpstr>Intro!Print_Area</vt:lpstr>
      <vt:lpstr>'Sch. 1'!Print_Area</vt:lpstr>
      <vt:lpstr>'Sch. 2'!Print_Area</vt:lpstr>
      <vt:lpstr>'Sch. 3'!Print_Area</vt:lpstr>
      <vt:lpstr>'Sch. 4'!Print_Area</vt:lpstr>
      <vt:lpstr>'Sch. 5'!Print_Area</vt:lpstr>
      <vt:lpstr>'Sch. 6'!Print_Area</vt:lpstr>
      <vt:lpstr>'Sch. 7'!Print_Area</vt:lpstr>
      <vt:lpstr>'Sch. 8'!Print_Area</vt:lpstr>
      <vt:lpstr>'Sch.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Madigan, Tracey</cp:lastModifiedBy>
  <cp:revision>2</cp:revision>
  <dcterms:created xsi:type="dcterms:W3CDTF">2026-05-04T16:55:01Z</dcterms:created>
  <dcterms:modified xsi:type="dcterms:W3CDTF">2026-05-04T18:11:19Z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